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9990" windowHeight="522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'БР5'!$A$1:$I$38</definedName>
    <definedName name="_xlnm.Print_Area" localSheetId="2">'В3'!$B$1:$Q$138</definedName>
    <definedName name="_xlnm.Print_Area" localSheetId="6">'дод7'!$B$1:$G$23</definedName>
    <definedName name="_xlnm.Print_Area" localSheetId="7">'Дод8'!$B$1:$G$16</definedName>
    <definedName name="_xlnm.Print_Area" localSheetId="0">'Дох1'!$A$1:$G$117</definedName>
    <definedName name="_xlnm.Print_Area" localSheetId="5">'Прог6'!$B$1:$K$62</definedName>
    <definedName name="_xlnm.Print_Area" localSheetId="3">'Тр4'!$A$1:$AA$24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<sst xmlns="http://schemas.openxmlformats.org/spreadsheetml/2006/main" count="1104" uniqueCount="622">
  <si>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</si>
  <si>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</si>
  <si>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</si>
  <si>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</si>
  <si>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</si>
  <si>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</si>
  <si>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</si>
  <si>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</si>
  <si>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</si>
  <si>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</si>
  <si>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</si>
  <si>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</si>
  <si>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</si>
  <si>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</si>
  <si>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</si>
  <si>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</si>
  <si>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</si>
  <si>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</si>
  <si>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</si>
  <si>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</si>
  <si>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</si>
  <si>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</si>
  <si>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</si>
  <si>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</si>
  <si>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</si>
  <si>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</si>
  <si>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</si>
  <si>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</si>
  <si>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</si>
  <si>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</si>
  <si>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</si>
  <si>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</si>
  <si>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</si>
  <si>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</si>
  <si>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</si>
  <si>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</si>
  <si>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</si>
  <si>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</si>
  <si>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</si>
  <si>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</si>
  <si>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</si>
  <si>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</si>
  <si>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</si>
  <si>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</si>
  <si>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</si>
  <si>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</si>
  <si>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</si>
  <si>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</si>
  <si>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</si>
  <si>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</si>
  <si>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</si>
  <si>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</si>
  <si>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</si>
  <si>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</si>
  <si>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</si>
  <si>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</si>
  <si>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</si>
  <si>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</si>
  <si>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</si>
  <si>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</si>
  <si>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</si>
  <si>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</si>
  <si>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</si>
  <si>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</si>
  <si>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</si>
  <si>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</si>
  <si>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</si>
  <si>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</si>
  <si>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</si>
  <si>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</si>
  <si>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</si>
  <si>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</si>
  <si>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</si>
  <si>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</si>
  <si>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</si>
  <si>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</si>
  <si>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</si>
  <si>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</si>
  <si>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</si>
  <si>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</si>
  <si>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</si>
  <si>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</si>
  <si>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</si>
  <si>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</si>
  <si>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</si>
  <si>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</si>
  <si>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</si>
  <si>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</si>
  <si>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</si>
  <si>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</si>
  <si>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</si>
  <si>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</si>
  <si>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</si>
  <si>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</si>
  <si>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</si>
  <si>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</si>
  <si>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</si>
  <si>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</si>
  <si>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</si>
  <si>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</si>
  <si>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</si>
  <si>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</si>
  <si>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</si>
  <si>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</si>
  <si>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</si>
  <si>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</si>
  <si>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</si>
  <si>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</si>
  <si>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</si>
  <si>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</si>
  <si>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Інша субвенція районному бюджету (на виконання міських програм для КЗ "Новгород - Сіверський РЦПМСД", КЗ «Новгород-Сіверська ЦРЛ»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лікування), оплата енергоносіїв та комунальних послуг)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</si>
  <si>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</si>
  <si>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</si>
  <si>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</si>
  <si>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</si>
  <si>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</si>
  <si>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</si>
  <si>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</si>
  <si>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</si>
  <si>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</si>
  <si>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</si>
  <si>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</si>
  <si>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</si>
  <si>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</si>
  <si>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</si>
  <si>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</si>
  <si>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</si>
  <si>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</si>
  <si>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</si>
  <si>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</si>
  <si>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</si>
  <si>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</si>
  <si>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</si>
  <si>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</si>
  <si>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</si>
  <si>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</si>
  <si>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</si>
  <si>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</si>
  <si>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</si>
  <si>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</si>
  <si>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</si>
  <si>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</si>
  <si>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</si>
  <si>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</si>
  <si>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</si>
  <si>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</si>
  <si>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</si>
  <si>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</si>
  <si>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</si>
  <si>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</si>
  <si>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</si>
  <si>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</si>
  <si>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</si>
  <si>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</si>
  <si>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</si>
  <si>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</si>
  <si>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</si>
  <si>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</si>
  <si>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</si>
  <si>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</si>
  <si>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</si>
  <si>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</si>
  <si>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</si>
  <si>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</si>
  <si>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</si>
  <si>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</si>
  <si>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</si>
  <si>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</si>
  <si>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</si>
  <si>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</si>
  <si>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</si>
  <si>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</si>
  <si>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</si>
  <si>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</si>
  <si>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у місті Новгороді-Сіверському на 2019 рік"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</si>
  <si>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</si>
  <si>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</si>
  <si>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</si>
  <si>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</si>
  <si>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</si>
  <si>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</si>
  <si>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</si>
  <si>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</si>
  <si>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</si>
  <si>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</si>
  <si>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</si>
  <si>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</si>
  <si>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</si>
  <si>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</si>
  <si>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</si>
  <si>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</si>
  <si>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</si>
  <si>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</si>
  <si>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</si>
  <si>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</si>
  <si>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</si>
  <si>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</si>
  <si>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</si>
  <si>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</si>
  <si>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</si>
  <si>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</si>
  <si>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</si>
  <si>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</si>
  <si>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</si>
  <si>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</si>
  <si>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</si>
  <si>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</si>
  <si>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</si>
  <si>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</si>
  <si>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</si>
  <si>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</si>
  <si>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</si>
  <si>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</si>
  <si>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</si>
  <si>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</si>
  <si>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</si>
  <si>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</si>
  <si>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</si>
  <si>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</si>
  <si>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</si>
  <si>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</si>
  <si>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</si>
  <si>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</si>
  <si>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</si>
  <si>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</si>
  <si>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</si>
  <si>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</si>
  <si>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</si>
  <si>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</si>
  <si>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</si>
  <si>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</si>
  <si>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</si>
  <si>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</si>
  <si>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</si>
  <si>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</si>
  <si>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</si>
  <si>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</si>
  <si>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</si>
  <si>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</si>
  <si>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</si>
  <si>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</si>
  <si>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</si>
  <si>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</si>
  <si>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</si>
  <si>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</si>
  <si>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</si>
  <si>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</si>
  <si>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</si>
  <si>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</si>
  <si>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</si>
  <si>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</si>
  <si>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</si>
  <si>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</si>
  <si>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</si>
  <si>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</si>
  <si>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</si>
  <si>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</si>
  <si>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</si>
  <si>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</si>
  <si>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</si>
  <si>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</si>
  <si>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</si>
  <si>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</si>
  <si>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</si>
  <si>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</si>
  <si>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</si>
  <si>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</si>
  <si>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</si>
  <si>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</si>
  <si>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</si>
  <si>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</si>
  <si>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</si>
  <si>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</si>
  <si>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</si>
  <si>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</si>
  <si>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</si>
  <si>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</si>
  <si>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</si>
  <si>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</si>
  <si>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</si>
  <si>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</si>
  <si>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</si>
  <si>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</si>
  <si>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</si>
  <si>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</si>
  <si>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</si>
  <si>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</si>
  <si>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</si>
  <si>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</si>
  <si>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</si>
  <si>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</si>
  <si>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</si>
  <si>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</si>
  <si>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</si>
  <si>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</si>
  <si>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</si>
  <si>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</si>
  <si>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</si>
  <si>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</si>
  <si>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</si>
  <si>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</si>
  <si>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</si>
  <si>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</si>
  <si>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</si>
  <si>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</si>
  <si>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</si>
  <si>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</si>
  <si>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</si>
  <si>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</si>
  <si>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</si>
  <si>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</si>
  <si>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</si>
  <si>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</si>
  <si>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</si>
  <si>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</si>
  <si>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</si>
  <si>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</si>
  <si>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</si>
  <si>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</si>
  <si>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</si>
  <si>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</si>
  <si>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</si>
  <si>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</si>
  <si>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</si>
  <si>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</si>
  <si>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</si>
  <si>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</si>
  <si>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</si>
  <si>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</si>
  <si>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</si>
  <si>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</si>
  <si>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</si>
  <si>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</si>
  <si>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</si>
  <si>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</si>
  <si>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</si>
  <si>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</si>
  <si>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</si>
  <si>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</si>
  <si>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</si>
  <si>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</si>
  <si>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</si>
  <si>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</si>
  <si>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</si>
  <si>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</si>
  <si>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</si>
  <si>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</si>
  <si>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</si>
  <si>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</si>
  <si>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</si>
  <si>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</si>
  <si>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</si>
  <si>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</si>
  <si>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</si>
  <si>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</si>
  <si>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</si>
  <si>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</si>
  <si>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</si>
  <si>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</si>
  <si>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</si>
  <si>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</si>
  <si>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</si>
  <si>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</si>
  <si>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</si>
  <si>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</si>
  <si>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</si>
  <si>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</si>
  <si>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</si>
  <si>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</si>
  <si>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</si>
  <si>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</si>
  <si>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</si>
  <si>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</si>
  <si>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</si>
  <si>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</si>
  <si>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</si>
  <si>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</si>
  <si>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</si>
  <si>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</si>
  <si>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</si>
  <si>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</si>
  <si>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</si>
  <si>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</si>
  <si>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</si>
  <si>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</si>
  <si>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</si>
  <si>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</si>
  <si>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</si>
  <si>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</si>
  <si>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</si>
  <si>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</si>
  <si>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</si>
  <si>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</si>
  <si>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</si>
  <si>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</si>
  <si>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</si>
  <si>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</si>
  <si>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</si>
  <si>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</si>
  <si>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</si>
  <si>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</si>
  <si>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</si>
  <si>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</si>
  <si>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</si>
  <si>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</si>
  <si>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</si>
  <si>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</si>
  <si>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</si>
  <si>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</si>
  <si>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</si>
  <si>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</si>
  <si>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</si>
  <si>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</si>
  <si>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</si>
  <si>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</si>
  <si>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</si>
  <si>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</si>
  <si>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</si>
  <si>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</si>
  <si>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</si>
  <si>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</si>
  <si>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</si>
  <si>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</si>
  <si>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</si>
  <si>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</si>
  <si>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</si>
  <si>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</si>
  <si>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</si>
  <si>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</si>
  <si>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</si>
  <si>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</si>
  <si>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</si>
  <si>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</si>
  <si>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</si>
  <si>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</si>
  <si>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</si>
  <si>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</si>
  <si>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</si>
  <si>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</si>
  <si>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</si>
  <si>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</si>
  <si>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</si>
  <si>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</si>
  <si>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</si>
  <si>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</si>
  <si>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</si>
  <si>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</si>
  <si>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</si>
  <si>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</si>
  <si>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</si>
  <si>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</si>
  <si>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</si>
  <si>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</si>
  <si>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</si>
  <si>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</si>
  <si>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</si>
  <si>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</si>
  <si>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</si>
  <si>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</si>
  <si>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</si>
  <si>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</si>
  <si>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</si>
  <si>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</si>
  <si>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</si>
  <si>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</si>
  <si>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</si>
  <si>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</si>
  <si>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</si>
  <si>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</si>
  <si>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</si>
  <si>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</si>
  <si>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</si>
  <si>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</si>
  <si>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</si>
  <si>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</si>
  <si>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</si>
  <si>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</si>
  <si>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</si>
  <si>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</si>
  <si>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</si>
  <si>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</si>
  <si>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</si>
  <si>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</si>
  <si>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</si>
  <si>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</si>
  <si>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</si>
  <si>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</si>
  <si>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</si>
  <si>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</si>
  <si>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</si>
  <si>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</si>
  <si>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</si>
  <si>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</si>
  <si>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</si>
  <si>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</si>
  <si>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</si>
  <si>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</si>
  <si>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</si>
  <si>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</si>
  <si>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</si>
  <si>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</si>
  <si>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</si>
  <si>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</si>
  <si>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</si>
  <si>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</si>
  <si>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</si>
  <si>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</si>
  <si>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</si>
  <si>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</si>
  <si>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</si>
  <si>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</si>
  <si>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</si>
  <si>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</si>
  <si>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</si>
  <si>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</si>
  <si>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</si>
  <si>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</si>
  <si>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</si>
  <si>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</si>
  <si>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</si>
  <si>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</si>
  <si>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</si>
  <si>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</si>
  <si>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</si>
  <si>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</si>
  <si>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</si>
  <si>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</si>
  <si>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</si>
  <si>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</si>
  <si>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</si>
  <si>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</si>
  <si>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</si>
  <si>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</si>
  <si>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</si>
  <si>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</si>
  <si>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</si>
  <si>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</si>
  <si>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</si>
  <si>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</si>
  <si>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 40 (із змінами) Рішення від 27.02.2019 № 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</si>
  <si>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</si>
  <si>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</si>
  <si>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</si>
  <si>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</si>
  <si>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</si>
  <si>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</si>
  <si>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</si>
  <si>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</si>
  <si>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</si>
  <si>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</si>
  <si>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</si>
  <si>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</si>
  <si>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</si>
  <si>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</si>
  <si>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</si>
  <si>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</si>
  <si>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</si>
  <si>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</si>
  <si>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</si>
  <si>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</si>
  <si>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</si>
  <si>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</si>
  <si>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</si>
  <si>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</si>
  <si>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</si>
  <si>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</si>
  <si>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</si>
  <si>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</si>
  <si>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</si>
  <si>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</si>
  <si>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</si>
  <si>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</si>
  <si>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</si>
  <si>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</si>
  <si>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</si>
  <si>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</si>
  <si>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</si>
  <si>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</si>
  <si>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</si>
  <si>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</si>
  <si>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</si>
  <si>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</si>
  <si>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</si>
  <si>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</si>
  <si>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</si>
  <si>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</si>
  <si>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</si>
  <si>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</si>
  <si>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</si>
  <si>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</si>
  <si>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</si>
  <si>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</si>
  <si>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</si>
  <si>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</si>
  <si>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</si>
  <si>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</si>
  <si>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</si>
  <si>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</si>
  <si>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</si>
  <si>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</si>
  <si>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</si>
  <si>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</si>
  <si>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</si>
  <si>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</si>
  <si>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</si>
  <si>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</si>
  <si>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</si>
  <si>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</si>
  <si>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</si>
  <si>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</si>
  <si>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</si>
  <si>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</si>
  <si>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</si>
  <si>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</si>
  <si>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t xml:space="preserve">Додаток № 1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46-ої   сесії                                  міської ради VII скликання                                                   від 29 травня 2019 року № 855 )                  </t>
  </si>
  <si>
    <t xml:space="preserve">Додаток № 2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46-ої  сесії                                  міської ради VII скликання                                    від 29 травня 2019 року № 855 )                  </t>
  </si>
  <si>
    <t xml:space="preserve">Додаток № 3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46-ої  сесії                              міської ради VII скликання                                    від 29  травня 2019 року № 855 )                  </t>
  </si>
  <si>
    <t xml:space="preserve">Додаток № 4     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46-ої  сесії міської ради VII скликання                                                                  від 29 травня 2019 року № 855  )                  </t>
  </si>
  <si>
    <t xml:space="preserve">Додаток № 5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46-ої   сесії                                     міської ради VII скликання                                    від 29 травня 2019 року № 855 )                  </t>
  </si>
  <si>
    <t xml:space="preserve">Додаток № 6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46-ої  сесії                        міської ради VII скликання                                    від 29 травня 2019 року № 855  )                  </t>
  </si>
  <si>
    <t xml:space="preserve">Додаток № 7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46-ої     сесії міської ради VII скликання                                                від 29 травня 2019 року № 855 )                  </t>
  </si>
  <si>
    <t xml:space="preserve">Додаток № 8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46-ої сесії                                               міської ради VII скликання                                    від 29 травня 2019 року № 855  )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</si>
</sst>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0" fillId="0" borderId="0">
      <alignment/>
      <protection/>
    </xf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1" applyNumberFormat="0" applyAlignment="0" applyProtection="0"/>
    <xf numFmtId="0" fontId="105" fillId="26" borderId="2" applyNumberFormat="0" applyAlignment="0" applyProtection="0"/>
    <xf numFmtId="0" fontId="106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7" borderId="7" applyNumberFormat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6" fillId="0" borderId="9" applyNumberFormat="0" applyFill="0" applyAlignment="0" applyProtection="0"/>
    <xf numFmtId="0" fontId="28" fillId="0" borderId="0">
      <alignment/>
      <protection/>
    </xf>
    <xf numFmtId="0" fontId="11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71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49" fontId="43" fillId="0" borderId="21" xfId="60" applyNumberFormat="1" applyFont="1" applyBorder="1" applyAlignment="1">
      <alignment horizontal="center" vertical="center"/>
      <protection/>
    </xf>
    <xf numFmtId="3" fontId="43" fillId="0" borderId="21" xfId="60" applyNumberFormat="1" applyFont="1" applyBorder="1" applyAlignment="1">
      <alignment horizontal="right" vertical="center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3" fillId="0" borderId="21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2" xfId="54" applyNumberFormat="1" applyFont="1" applyBorder="1" applyAlignment="1">
      <alignment horizontal="center" vertical="center"/>
      <protection/>
    </xf>
    <xf numFmtId="0" fontId="51" fillId="0" borderId="22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1" xfId="59" applyNumberFormat="1" applyFont="1" applyFill="1" applyBorder="1" applyAlignment="1">
      <alignment horizontal="center" vertical="center"/>
      <protection/>
    </xf>
    <xf numFmtId="0" fontId="73" fillId="0" borderId="21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1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77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80" fillId="0" borderId="10" xfId="0" applyNumberFormat="1" applyFont="1" applyFill="1" applyBorder="1" applyAlignment="1" applyProtection="1">
      <alignment vertical="top" wrapText="1"/>
      <protection/>
    </xf>
    <xf numFmtId="4" fontId="80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3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2" fillId="0" borderId="10" xfId="59" applyNumberFormat="1" applyFont="1" applyFill="1" applyBorder="1" applyAlignment="1">
      <alignment horizontal="right" vertical="center"/>
      <protection/>
    </xf>
    <xf numFmtId="3" fontId="82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37" fillId="0" borderId="43" xfId="68" applyNumberFormat="1" applyFont="1" applyBorder="1" applyAlignment="1">
      <alignment horizontal="center" vertical="center"/>
      <protection/>
    </xf>
    <xf numFmtId="49" fontId="37" fillId="0" borderId="44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5" xfId="60" applyFont="1" applyBorder="1" applyAlignment="1">
      <alignment horizontal="center" vertical="center" wrapText="1"/>
      <protection/>
    </xf>
    <xf numFmtId="0" fontId="43" fillId="0" borderId="23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6" xfId="60" applyFont="1" applyFill="1" applyBorder="1" applyAlignment="1">
      <alignment horizontal="left" vertical="center" wrapText="1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3" fontId="37" fillId="34" borderId="48" xfId="60" applyNumberFormat="1" applyFont="1" applyFill="1" applyBorder="1" applyAlignment="1">
      <alignment horizontal="right" vertical="center"/>
      <protection/>
    </xf>
    <xf numFmtId="1" fontId="43" fillId="0" borderId="21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57" fillId="0" borderId="50" xfId="33" applyFont="1" applyBorder="1">
      <alignment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37" fillId="0" borderId="0" xfId="60" applyFont="1" applyAlignment="1" applyProtection="1">
      <alignment wrapText="1"/>
      <protection locked="0"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3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3" fillId="0" borderId="54" xfId="60" applyFont="1" applyFill="1" applyBorder="1" applyAlignment="1">
      <alignment horizontal="left" vertical="center" wrapText="1"/>
      <protection/>
    </xf>
    <xf numFmtId="49" fontId="43" fillId="0" borderId="50" xfId="59" applyNumberFormat="1" applyFont="1" applyBorder="1" applyAlignment="1">
      <alignment horizontal="center" vertical="center"/>
      <protection/>
    </xf>
    <xf numFmtId="49" fontId="43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4" xfId="59" applyNumberFormat="1" applyFont="1" applyBorder="1" applyAlignment="1">
      <alignment horizontal="center" vertical="center"/>
      <protection/>
    </xf>
    <xf numFmtId="49" fontId="43" fillId="0" borderId="55" xfId="68" applyNumberFormat="1" applyFont="1" applyBorder="1" applyAlignment="1">
      <alignment horizontal="center" vertical="center"/>
      <protection/>
    </xf>
    <xf numFmtId="0" fontId="37" fillId="0" borderId="39" xfId="68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4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39" xfId="59" applyNumberFormat="1" applyFont="1" applyBorder="1" applyAlignment="1">
      <alignment horizontal="center" vertical="center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1" xfId="55" applyFont="1" applyBorder="1" applyAlignment="1">
      <alignment horizontal="left" vertical="center" wrapText="1"/>
      <protection/>
    </xf>
    <xf numFmtId="195" fontId="3" fillId="0" borderId="21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3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4" xfId="60" applyNumberFormat="1" applyFont="1" applyBorder="1" applyAlignment="1">
      <alignment vertical="center"/>
      <protection/>
    </xf>
    <xf numFmtId="0" fontId="1" fillId="0" borderId="44" xfId="60" applyFont="1" applyBorder="1">
      <alignment/>
      <protection/>
    </xf>
    <xf numFmtId="0" fontId="58" fillId="0" borderId="44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6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7" xfId="60" applyNumberFormat="1" applyFont="1" applyFill="1" applyBorder="1" applyAlignment="1">
      <alignment horizontal="center" vertical="center"/>
      <protection/>
    </xf>
    <xf numFmtId="49" fontId="42" fillId="34" borderId="58" xfId="60" applyNumberFormat="1" applyFont="1" applyFill="1" applyBorder="1" applyAlignment="1">
      <alignment horizontal="center" vertical="center"/>
      <protection/>
    </xf>
    <xf numFmtId="0" fontId="42" fillId="34" borderId="58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9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8" xfId="60" applyNumberFormat="1" applyFont="1" applyFill="1" applyBorder="1" applyAlignment="1">
      <alignment horizontal="center" vertical="center" wrapText="1"/>
      <protection/>
    </xf>
    <xf numFmtId="3" fontId="42" fillId="34" borderId="56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2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0" fontId="43" fillId="0" borderId="0" xfId="59" applyFont="1" applyAlignment="1">
      <alignment horizontal="left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35" fillId="0" borderId="0" xfId="59" applyNumberFormat="1" applyFont="1" applyBorder="1" applyAlignment="1">
      <alignment textRotation="90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1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55" fillId="0" borderId="20" xfId="33" applyFont="1" applyBorder="1" applyAlignment="1">
      <alignment horizont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60" xfId="33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55" fillId="0" borderId="10" xfId="33" applyFont="1" applyBorder="1" applyAlignment="1">
      <alignment horizontal="center"/>
      <protection/>
    </xf>
    <xf numFmtId="0" fontId="53" fillId="0" borderId="0" xfId="60" applyFont="1" applyAlignment="1">
      <alignment horizont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61" xfId="60" applyFont="1" applyBorder="1" applyAlignment="1">
      <alignment horizontal="center"/>
      <protection/>
    </xf>
    <xf numFmtId="0" fontId="7" fillId="0" borderId="62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63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9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9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1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49" fontId="36" fillId="0" borderId="65" xfId="68" applyNumberFormat="1" applyFont="1" applyBorder="1" applyAlignment="1" applyProtection="1">
      <alignment horizontal="center" vertical="center" wrapText="1"/>
      <protection locked="0"/>
    </xf>
    <xf numFmtId="49" fontId="36" fillId="0" borderId="49" xfId="68" applyNumberFormat="1" applyFont="1" applyBorder="1" applyAlignment="1" applyProtection="1">
      <alignment horizontal="center" vertical="center" wrapText="1"/>
      <protection locked="0"/>
    </xf>
    <xf numFmtId="49" fontId="36" fillId="0" borderId="66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9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9" xfId="60" applyFont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9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2" xfId="60" applyFont="1" applyFill="1" applyBorder="1" applyAlignment="1">
      <alignment horizontal="left" vertical="center" wrapText="1"/>
      <protection/>
    </xf>
    <xf numFmtId="0" fontId="43" fillId="0" borderId="63" xfId="60" applyFont="1" applyFill="1" applyBorder="1" applyAlignment="1">
      <alignment horizontal="left" vertical="center" wrapText="1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5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07" t="s">
        <v>614</v>
      </c>
      <c r="F2" s="607"/>
      <c r="G2" s="607"/>
    </row>
    <row r="3" spans="5:7" ht="18.75" customHeight="1">
      <c r="E3" s="607"/>
      <c r="F3" s="607"/>
      <c r="G3" s="607"/>
    </row>
    <row r="4" spans="5:7" ht="77.25" customHeight="1">
      <c r="E4" s="607"/>
      <c r="F4" s="607"/>
      <c r="G4" s="607"/>
    </row>
    <row r="5" spans="1:6" ht="61.5" customHeight="1">
      <c r="A5" s="617" t="s">
        <v>167</v>
      </c>
      <c r="B5" s="617"/>
      <c r="C5" s="617"/>
      <c r="D5" s="617"/>
      <c r="E5" s="617"/>
      <c r="F5" s="617"/>
    </row>
    <row r="6" spans="2:6" ht="18">
      <c r="B6" s="36"/>
      <c r="C6" s="36"/>
      <c r="F6" s="32"/>
    </row>
    <row r="7" spans="1:6" s="5" customFormat="1" ht="20.25" customHeight="1">
      <c r="A7" s="608" t="s">
        <v>251</v>
      </c>
      <c r="B7" s="610" t="s">
        <v>306</v>
      </c>
      <c r="C7" s="610" t="s">
        <v>307</v>
      </c>
      <c r="D7" s="612" t="s">
        <v>213</v>
      </c>
      <c r="E7" s="614" t="s">
        <v>214</v>
      </c>
      <c r="F7" s="615"/>
    </row>
    <row r="8" spans="1:6" s="5" customFormat="1" ht="51.75" customHeight="1">
      <c r="A8" s="609"/>
      <c r="B8" s="611"/>
      <c r="C8" s="616"/>
      <c r="D8" s="613"/>
      <c r="E8" s="33" t="s">
        <v>215</v>
      </c>
      <c r="F8" s="34" t="s">
        <v>233</v>
      </c>
    </row>
    <row r="9" spans="1:6" s="19" customFormat="1" ht="22.5" customHeight="1">
      <c r="A9" s="18">
        <v>1</v>
      </c>
      <c r="B9" s="37">
        <v>2</v>
      </c>
      <c r="C9" s="37" t="s">
        <v>308</v>
      </c>
      <c r="D9" s="18" t="s">
        <v>309</v>
      </c>
      <c r="E9" s="18" t="s">
        <v>310</v>
      </c>
      <c r="F9" s="18" t="s">
        <v>311</v>
      </c>
    </row>
    <row r="10" spans="1:6" s="24" customFormat="1" ht="18" customHeight="1">
      <c r="A10" s="20">
        <v>10000000</v>
      </c>
      <c r="B10" s="38" t="s">
        <v>216</v>
      </c>
      <c r="C10" s="405">
        <f>D10+E10</f>
        <v>49248900</v>
      </c>
      <c r="D10" s="404">
        <f>D11+D19+D24+D30+D48</f>
        <v>49210500</v>
      </c>
      <c r="E10" s="404">
        <f>E11+E19+E24+E30+E48</f>
        <v>38400</v>
      </c>
      <c r="F10" s="394"/>
    </row>
    <row r="11" spans="1:6" s="5" customFormat="1" ht="37.5">
      <c r="A11" s="20">
        <v>11000000</v>
      </c>
      <c r="B11" s="25" t="s">
        <v>217</v>
      </c>
      <c r="C11" s="405">
        <f aca="true" t="shared" si="0" ref="C11:C102">D11+E11</f>
        <v>31823200</v>
      </c>
      <c r="D11" s="404">
        <f>SUM(D12,D17)</f>
        <v>31823200</v>
      </c>
      <c r="E11" s="395"/>
      <c r="F11" s="395"/>
    </row>
    <row r="12" spans="1:6" ht="18.75">
      <c r="A12" s="20">
        <v>11010000</v>
      </c>
      <c r="B12" s="25" t="s">
        <v>272</v>
      </c>
      <c r="C12" s="405">
        <f t="shared" si="0"/>
        <v>31795600</v>
      </c>
      <c r="D12" s="404">
        <f>SUM(D13,D14,D15,D16,)</f>
        <v>31795600</v>
      </c>
      <c r="E12" s="395"/>
      <c r="F12" s="395"/>
    </row>
    <row r="13" spans="1:6" ht="47.25">
      <c r="A13" s="10">
        <v>11010100</v>
      </c>
      <c r="B13" s="41" t="s">
        <v>340</v>
      </c>
      <c r="C13" s="405">
        <f t="shared" si="0"/>
        <v>28701100</v>
      </c>
      <c r="D13" s="413">
        <v>28701100</v>
      </c>
      <c r="E13" s="397"/>
      <c r="F13" s="397"/>
    </row>
    <row r="14" spans="1:6" ht="61.5" customHeight="1">
      <c r="A14" s="7">
        <v>11010200</v>
      </c>
      <c r="B14" s="54" t="s">
        <v>342</v>
      </c>
      <c r="C14" s="405">
        <f t="shared" si="0"/>
        <v>2809900</v>
      </c>
      <c r="D14" s="413">
        <v>2809900</v>
      </c>
      <c r="E14" s="397"/>
      <c r="F14" s="397"/>
    </row>
    <row r="15" spans="1:6" ht="47.25">
      <c r="A15" s="10">
        <v>11010400</v>
      </c>
      <c r="B15" s="55" t="s">
        <v>330</v>
      </c>
      <c r="C15" s="405">
        <f t="shared" si="0"/>
        <v>209600</v>
      </c>
      <c r="D15" s="413">
        <v>209600</v>
      </c>
      <c r="E15" s="397"/>
      <c r="F15" s="397"/>
    </row>
    <row r="16" spans="1:6" ht="31.5">
      <c r="A16" s="7">
        <v>11010500</v>
      </c>
      <c r="B16" s="56" t="s">
        <v>343</v>
      </c>
      <c r="C16" s="405">
        <f t="shared" si="0"/>
        <v>75000</v>
      </c>
      <c r="D16" s="413">
        <v>75000</v>
      </c>
      <c r="E16" s="397"/>
      <c r="F16" s="397"/>
    </row>
    <row r="17" spans="1:6" ht="18" customHeight="1">
      <c r="A17" s="20">
        <v>11020000</v>
      </c>
      <c r="B17" s="25" t="s">
        <v>218</v>
      </c>
      <c r="C17" s="405">
        <f t="shared" si="0"/>
        <v>27600</v>
      </c>
      <c r="D17" s="404">
        <f>D18</f>
        <v>27600</v>
      </c>
      <c r="E17" s="395"/>
      <c r="F17" s="395"/>
    </row>
    <row r="18" spans="1:6" s="6" customFormat="1" ht="31.5">
      <c r="A18" s="7">
        <v>11020200</v>
      </c>
      <c r="B18" s="4" t="s">
        <v>274</v>
      </c>
      <c r="C18" s="405">
        <f t="shared" si="0"/>
        <v>27600</v>
      </c>
      <c r="D18" s="413">
        <v>27600</v>
      </c>
      <c r="E18" s="396"/>
      <c r="F18" s="396"/>
    </row>
    <row r="19" spans="1:6" s="5" customFormat="1" ht="37.5">
      <c r="A19" s="20">
        <v>13000000</v>
      </c>
      <c r="B19" s="25" t="s">
        <v>339</v>
      </c>
      <c r="C19" s="405">
        <f t="shared" si="0"/>
        <v>10700</v>
      </c>
      <c r="D19" s="404">
        <f>SUM(D20,D22)</f>
        <v>10700</v>
      </c>
      <c r="E19" s="395"/>
      <c r="F19" s="395"/>
    </row>
    <row r="20" spans="1:6" s="5" customFormat="1" ht="21" customHeight="1">
      <c r="A20" s="20">
        <v>13010000</v>
      </c>
      <c r="B20" s="25" t="s">
        <v>288</v>
      </c>
      <c r="C20" s="405">
        <f t="shared" si="0"/>
        <v>400</v>
      </c>
      <c r="D20" s="417">
        <v>400</v>
      </c>
      <c r="E20" s="395"/>
      <c r="F20" s="395"/>
    </row>
    <row r="21" spans="1:6" s="6" customFormat="1" ht="63">
      <c r="A21" s="7">
        <v>13010200</v>
      </c>
      <c r="B21" s="4" t="s">
        <v>111</v>
      </c>
      <c r="C21" s="405">
        <f t="shared" si="0"/>
        <v>400</v>
      </c>
      <c r="D21" s="413">
        <v>400</v>
      </c>
      <c r="E21" s="396"/>
      <c r="F21" s="396"/>
    </row>
    <row r="22" spans="1:6" s="6" customFormat="1" ht="18.75">
      <c r="A22" s="20">
        <v>13030000</v>
      </c>
      <c r="B22" s="25" t="s">
        <v>47</v>
      </c>
      <c r="C22" s="405">
        <f t="shared" si="0"/>
        <v>10300</v>
      </c>
      <c r="D22" s="404">
        <v>10300</v>
      </c>
      <c r="E22" s="395"/>
      <c r="F22" s="395"/>
    </row>
    <row r="23" spans="1:6" s="6" customFormat="1" ht="31.5">
      <c r="A23" s="7">
        <v>13030100</v>
      </c>
      <c r="B23" s="4" t="s">
        <v>48</v>
      </c>
      <c r="C23" s="405">
        <f t="shared" si="0"/>
        <v>10300</v>
      </c>
      <c r="D23" s="413">
        <v>10300</v>
      </c>
      <c r="E23" s="396"/>
      <c r="F23" s="396"/>
    </row>
    <row r="24" spans="1:6" s="45" customFormat="1" ht="18.75">
      <c r="A24" s="410">
        <v>14000000</v>
      </c>
      <c r="B24" s="410" t="s">
        <v>302</v>
      </c>
      <c r="C24" s="405">
        <f t="shared" si="0"/>
        <v>3068000</v>
      </c>
      <c r="D24" s="404">
        <f>SUM(D25,D27,D29)</f>
        <v>3068000</v>
      </c>
      <c r="E24" s="398"/>
      <c r="F24" s="398"/>
    </row>
    <row r="25" spans="1:6" s="45" customFormat="1" ht="37.5">
      <c r="A25" s="410">
        <v>14020000</v>
      </c>
      <c r="B25" s="411" t="s">
        <v>303</v>
      </c>
      <c r="C25" s="405">
        <f t="shared" si="0"/>
        <v>235400</v>
      </c>
      <c r="D25" s="404">
        <v>235400</v>
      </c>
      <c r="E25" s="398"/>
      <c r="F25" s="398"/>
    </row>
    <row r="26" spans="1:6" s="45" customFormat="1" ht="18.75">
      <c r="A26" s="59">
        <v>14021900</v>
      </c>
      <c r="B26" s="59" t="s">
        <v>304</v>
      </c>
      <c r="C26" s="405">
        <f t="shared" si="0"/>
        <v>235400</v>
      </c>
      <c r="D26" s="404">
        <v>235400</v>
      </c>
      <c r="E26" s="398"/>
      <c r="F26" s="398"/>
    </row>
    <row r="27" spans="1:6" s="45" customFormat="1" ht="56.25">
      <c r="A27" s="410">
        <v>14030000</v>
      </c>
      <c r="B27" s="411" t="s">
        <v>305</v>
      </c>
      <c r="C27" s="405">
        <f t="shared" si="0"/>
        <v>987600</v>
      </c>
      <c r="D27" s="404">
        <v>987600</v>
      </c>
      <c r="E27" s="398"/>
      <c r="F27" s="398"/>
    </row>
    <row r="28" spans="1:6" s="45" customFormat="1" ht="18.75">
      <c r="A28" s="59">
        <v>14031900</v>
      </c>
      <c r="B28" s="59" t="s">
        <v>304</v>
      </c>
      <c r="C28" s="405">
        <f t="shared" si="0"/>
        <v>987600</v>
      </c>
      <c r="D28" s="404">
        <v>987600</v>
      </c>
      <c r="E28" s="398"/>
      <c r="F28" s="398"/>
    </row>
    <row r="29" spans="1:6" s="45" customFormat="1" ht="56.25">
      <c r="A29" s="20">
        <v>14040000</v>
      </c>
      <c r="B29" s="25" t="s">
        <v>300</v>
      </c>
      <c r="C29" s="405">
        <f t="shared" si="0"/>
        <v>1845000</v>
      </c>
      <c r="D29" s="404">
        <v>1845000</v>
      </c>
      <c r="E29" s="398"/>
      <c r="F29" s="398"/>
    </row>
    <row r="30" spans="1:6" ht="18" customHeight="1">
      <c r="A30" s="20">
        <v>18000000</v>
      </c>
      <c r="B30" s="25" t="s">
        <v>295</v>
      </c>
      <c r="C30" s="405">
        <f t="shared" si="0"/>
        <v>14308600</v>
      </c>
      <c r="D30" s="404">
        <f>D31+D41+D44</f>
        <v>14308600</v>
      </c>
      <c r="E30" s="395"/>
      <c r="F30" s="395"/>
    </row>
    <row r="31" spans="1:6" ht="18" customHeight="1">
      <c r="A31" s="20">
        <v>18010000</v>
      </c>
      <c r="B31" s="25" t="s">
        <v>296</v>
      </c>
      <c r="C31" s="405">
        <f t="shared" si="0"/>
        <v>8448200</v>
      </c>
      <c r="D31" s="404">
        <f>D32+D33+D34+D35+D36+D37+D38+D39+D40</f>
        <v>8448200</v>
      </c>
      <c r="E31" s="396"/>
      <c r="F31" s="396"/>
    </row>
    <row r="32" spans="1:6" ht="45.75" customHeight="1">
      <c r="A32" s="10">
        <v>18010100</v>
      </c>
      <c r="B32" s="41" t="s">
        <v>312</v>
      </c>
      <c r="C32" s="418">
        <f t="shared" si="0"/>
        <v>4300</v>
      </c>
      <c r="D32" s="413">
        <v>4300</v>
      </c>
      <c r="E32" s="396"/>
      <c r="F32" s="396"/>
    </row>
    <row r="33" spans="1:6" ht="47.25">
      <c r="A33" s="10">
        <v>18010200</v>
      </c>
      <c r="B33" s="41" t="s">
        <v>297</v>
      </c>
      <c r="C33" s="418">
        <f t="shared" si="0"/>
        <v>2300</v>
      </c>
      <c r="D33" s="413">
        <v>2300</v>
      </c>
      <c r="E33" s="193"/>
      <c r="F33" s="396"/>
    </row>
    <row r="34" spans="1:6" ht="47.25">
      <c r="A34" s="10">
        <v>18010300</v>
      </c>
      <c r="B34" s="41" t="s">
        <v>344</v>
      </c>
      <c r="C34" s="418">
        <f t="shared" si="0"/>
        <v>5400</v>
      </c>
      <c r="D34" s="413">
        <v>5400</v>
      </c>
      <c r="E34" s="396"/>
      <c r="F34" s="396"/>
    </row>
    <row r="35" spans="1:6" ht="47.25">
      <c r="A35" s="10">
        <v>18010400</v>
      </c>
      <c r="B35" s="41" t="s">
        <v>301</v>
      </c>
      <c r="C35" s="418">
        <v>561300</v>
      </c>
      <c r="D35" s="413">
        <v>561300</v>
      </c>
      <c r="E35" s="396" t="s">
        <v>346</v>
      </c>
      <c r="F35" s="396"/>
    </row>
    <row r="36" spans="1:6" s="44" customFormat="1" ht="18.75">
      <c r="A36" s="10">
        <v>18010500</v>
      </c>
      <c r="B36" s="41" t="s">
        <v>252</v>
      </c>
      <c r="C36" s="412">
        <f t="shared" si="0"/>
        <v>3712900</v>
      </c>
      <c r="D36" s="413">
        <v>3712900</v>
      </c>
      <c r="E36" s="396"/>
      <c r="F36" s="396"/>
    </row>
    <row r="37" spans="1:6" s="44" customFormat="1" ht="18.75">
      <c r="A37" s="10">
        <v>18010600</v>
      </c>
      <c r="B37" s="41" t="s">
        <v>253</v>
      </c>
      <c r="C37" s="412">
        <f t="shared" si="0"/>
        <v>3122000</v>
      </c>
      <c r="D37" s="413">
        <v>3122000</v>
      </c>
      <c r="E37" s="396"/>
      <c r="F37" s="396"/>
    </row>
    <row r="38" spans="1:6" s="44" customFormat="1" ht="18.75">
      <c r="A38" s="10">
        <v>18010700</v>
      </c>
      <c r="B38" s="41" t="s">
        <v>268</v>
      </c>
      <c r="C38" s="412">
        <f t="shared" si="0"/>
        <v>320000</v>
      </c>
      <c r="D38" s="413">
        <v>320000</v>
      </c>
      <c r="E38" s="396"/>
      <c r="F38" s="396"/>
    </row>
    <row r="39" spans="1:6" s="44" customFormat="1" ht="18.75">
      <c r="A39" s="10">
        <v>18010900</v>
      </c>
      <c r="B39" s="41" t="s">
        <v>269</v>
      </c>
      <c r="C39" s="412">
        <f t="shared" si="0"/>
        <v>720000</v>
      </c>
      <c r="D39" s="413">
        <v>720000</v>
      </c>
      <c r="E39" s="396"/>
      <c r="F39" s="396"/>
    </row>
    <row r="40" spans="1:6" s="44" customFormat="1" ht="18.75">
      <c r="A40" s="10">
        <v>18011000</v>
      </c>
      <c r="B40" s="41" t="s">
        <v>298</v>
      </c>
      <c r="C40" s="412">
        <f t="shared" si="0"/>
        <v>0</v>
      </c>
      <c r="D40" s="413">
        <v>0</v>
      </c>
      <c r="E40" s="396"/>
      <c r="F40" s="396"/>
    </row>
    <row r="41" spans="1:6" s="52" customFormat="1" ht="18" customHeight="1">
      <c r="A41" s="421">
        <v>18030000</v>
      </c>
      <c r="B41" s="422" t="s">
        <v>273</v>
      </c>
      <c r="C41" s="418">
        <f t="shared" si="0"/>
        <v>8900</v>
      </c>
      <c r="D41" s="419">
        <f>SUM(D42:D43)</f>
        <v>8900</v>
      </c>
      <c r="E41" s="397"/>
      <c r="F41" s="397"/>
    </row>
    <row r="42" spans="1:6" ht="18" customHeight="1">
      <c r="A42" s="7">
        <v>18030100</v>
      </c>
      <c r="B42" s="4" t="s">
        <v>276</v>
      </c>
      <c r="C42" s="412">
        <f t="shared" si="0"/>
        <v>7700</v>
      </c>
      <c r="D42" s="413">
        <v>7700</v>
      </c>
      <c r="E42" s="396"/>
      <c r="F42" s="396"/>
    </row>
    <row r="43" spans="1:6" ht="18" customHeight="1">
      <c r="A43" s="7">
        <v>18030200</v>
      </c>
      <c r="B43" s="4" t="s">
        <v>277</v>
      </c>
      <c r="C43" s="412">
        <f t="shared" si="0"/>
        <v>1200</v>
      </c>
      <c r="D43" s="413">
        <v>1200</v>
      </c>
      <c r="E43" s="396"/>
      <c r="F43" s="396"/>
    </row>
    <row r="44" spans="1:6" s="44" customFormat="1" ht="18" customHeight="1">
      <c r="A44" s="421">
        <v>18050000</v>
      </c>
      <c r="B44" s="422" t="s">
        <v>278</v>
      </c>
      <c r="C44" s="418">
        <f t="shared" si="0"/>
        <v>5851500</v>
      </c>
      <c r="D44" s="419">
        <f>SUM(D45,D46,D47)</f>
        <v>5851500</v>
      </c>
      <c r="E44" s="399"/>
      <c r="F44" s="399"/>
    </row>
    <row r="45" spans="1:6" ht="18" customHeight="1">
      <c r="A45" s="7">
        <v>18050300</v>
      </c>
      <c r="B45" s="4" t="s">
        <v>279</v>
      </c>
      <c r="C45" s="412">
        <f t="shared" si="0"/>
        <v>501600</v>
      </c>
      <c r="D45" s="413">
        <v>501600</v>
      </c>
      <c r="E45" s="397"/>
      <c r="F45" s="397"/>
    </row>
    <row r="46" spans="1:6" ht="18" customHeight="1">
      <c r="A46" s="10">
        <v>18050400</v>
      </c>
      <c r="B46" s="41" t="s">
        <v>280</v>
      </c>
      <c r="C46" s="412">
        <f t="shared" si="0"/>
        <v>5156000</v>
      </c>
      <c r="D46" s="413">
        <v>5156000</v>
      </c>
      <c r="E46" s="397"/>
      <c r="F46" s="397"/>
    </row>
    <row r="47" spans="1:11" ht="69.75" customHeight="1">
      <c r="A47" s="8">
        <v>18050500</v>
      </c>
      <c r="B47" s="56" t="s">
        <v>331</v>
      </c>
      <c r="C47" s="412">
        <f t="shared" si="0"/>
        <v>193900</v>
      </c>
      <c r="D47" s="413">
        <v>193900</v>
      </c>
      <c r="E47" s="402">
        <v>0</v>
      </c>
      <c r="F47" s="39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281</v>
      </c>
      <c r="C48" s="405">
        <f t="shared" si="0"/>
        <v>38400</v>
      </c>
      <c r="D48" s="404">
        <f>D49</f>
        <v>0</v>
      </c>
      <c r="E48" s="195">
        <f>E49</f>
        <v>38400</v>
      </c>
      <c r="F48" s="395"/>
    </row>
    <row r="49" spans="1:6" ht="18" customHeight="1">
      <c r="A49" s="20">
        <v>19010000</v>
      </c>
      <c r="B49" s="25" t="s">
        <v>282</v>
      </c>
      <c r="C49" s="418">
        <f t="shared" si="0"/>
        <v>38400</v>
      </c>
      <c r="D49" s="419">
        <f>SUM(D50:D52)</f>
        <v>0</v>
      </c>
      <c r="E49" s="402">
        <f>SUM(E50,E51,E52)</f>
        <v>38400</v>
      </c>
      <c r="F49" s="397"/>
    </row>
    <row r="50" spans="1:6" ht="47.25">
      <c r="A50" s="7">
        <v>19010100</v>
      </c>
      <c r="B50" s="4" t="s">
        <v>283</v>
      </c>
      <c r="C50" s="412">
        <f t="shared" si="0"/>
        <v>19300</v>
      </c>
      <c r="D50" s="413"/>
      <c r="E50" s="403">
        <v>19300</v>
      </c>
      <c r="F50" s="397"/>
    </row>
    <row r="51" spans="1:6" ht="31.5">
      <c r="A51" s="10">
        <v>19010200</v>
      </c>
      <c r="B51" s="41" t="s">
        <v>289</v>
      </c>
      <c r="C51" s="412">
        <f t="shared" si="0"/>
        <v>2500</v>
      </c>
      <c r="D51" s="413"/>
      <c r="E51" s="402">
        <v>2500</v>
      </c>
      <c r="F51" s="397"/>
    </row>
    <row r="52" spans="1:6" ht="47.25">
      <c r="A52" s="7">
        <v>19010300</v>
      </c>
      <c r="B52" s="4" t="s">
        <v>290</v>
      </c>
      <c r="C52" s="412">
        <f t="shared" si="0"/>
        <v>16600</v>
      </c>
      <c r="D52" s="413"/>
      <c r="E52" s="403">
        <v>16600</v>
      </c>
      <c r="F52" s="397"/>
    </row>
    <row r="53" spans="1:6" s="24" customFormat="1" ht="18" customHeight="1">
      <c r="A53" s="20">
        <v>20000000</v>
      </c>
      <c r="B53" s="38" t="s">
        <v>219</v>
      </c>
      <c r="C53" s="405">
        <f t="shared" si="0"/>
        <v>2283400</v>
      </c>
      <c r="D53" s="404">
        <f>D54+D58+D70+D75</f>
        <v>1342500</v>
      </c>
      <c r="E53" s="404">
        <f>E54+E58+E70+E75</f>
        <v>940900</v>
      </c>
      <c r="F53" s="404">
        <f>F54+F58+F70+F75</f>
        <v>5000</v>
      </c>
    </row>
    <row r="54" spans="1:6" s="5" customFormat="1" ht="18" customHeight="1">
      <c r="A54" s="20">
        <v>21000000</v>
      </c>
      <c r="B54" s="25" t="s">
        <v>220</v>
      </c>
      <c r="C54" s="405">
        <f t="shared" si="0"/>
        <v>46800</v>
      </c>
      <c r="D54" s="404">
        <f>SUM(D55:D56)</f>
        <v>46800</v>
      </c>
      <c r="E54" s="395"/>
      <c r="F54" s="395"/>
    </row>
    <row r="55" spans="1:6" s="5" customFormat="1" ht="42" customHeight="1">
      <c r="A55" s="10">
        <v>21010300</v>
      </c>
      <c r="B55" s="55" t="s">
        <v>332</v>
      </c>
      <c r="C55" s="405">
        <f t="shared" si="0"/>
        <v>21800</v>
      </c>
      <c r="D55" s="413">
        <v>21800</v>
      </c>
      <c r="E55" s="396"/>
      <c r="F55" s="396"/>
    </row>
    <row r="56" spans="1:6" ht="18.75" customHeight="1">
      <c r="A56" s="8">
        <v>21080000</v>
      </c>
      <c r="B56" s="3" t="s">
        <v>225</v>
      </c>
      <c r="C56" s="418">
        <f t="shared" si="0"/>
        <v>25000</v>
      </c>
      <c r="D56" s="419">
        <v>25000</v>
      </c>
      <c r="E56" s="397"/>
      <c r="F56" s="397"/>
    </row>
    <row r="57" spans="1:6" s="6" customFormat="1" ht="18" customHeight="1">
      <c r="A57" s="7">
        <v>21081100</v>
      </c>
      <c r="B57" s="4" t="s">
        <v>234</v>
      </c>
      <c r="C57" s="412">
        <f t="shared" si="0"/>
        <v>25000</v>
      </c>
      <c r="D57" s="413">
        <v>25000</v>
      </c>
      <c r="E57" s="396"/>
      <c r="F57" s="396"/>
    </row>
    <row r="58" spans="1:6" s="5" customFormat="1" ht="37.5">
      <c r="A58" s="20">
        <v>22000000</v>
      </c>
      <c r="B58" s="25" t="s">
        <v>221</v>
      </c>
      <c r="C58" s="405">
        <f t="shared" si="0"/>
        <v>1281400</v>
      </c>
      <c r="D58" s="404">
        <f>SUM(D61,D65,D67)</f>
        <v>1281400</v>
      </c>
      <c r="E58" s="395"/>
      <c r="F58" s="395"/>
    </row>
    <row r="59" spans="1:6" s="5" customFormat="1" ht="18.75" hidden="1">
      <c r="A59" s="421">
        <v>22010000</v>
      </c>
      <c r="B59" s="422" t="s">
        <v>275</v>
      </c>
      <c r="C59" s="393">
        <f t="shared" si="0"/>
        <v>0</v>
      </c>
      <c r="D59" s="394">
        <f>D60</f>
        <v>0</v>
      </c>
      <c r="E59" s="395"/>
      <c r="F59" s="395"/>
    </row>
    <row r="60" spans="1:6" s="5" customFormat="1" ht="56.25" hidden="1">
      <c r="A60" s="423">
        <v>22010300</v>
      </c>
      <c r="B60" s="424" t="s">
        <v>291</v>
      </c>
      <c r="C60" s="393">
        <f t="shared" si="0"/>
        <v>0</v>
      </c>
      <c r="D60" s="394"/>
      <c r="E60" s="395"/>
      <c r="F60" s="395"/>
    </row>
    <row r="61" spans="1:6" s="5" customFormat="1" ht="20.25" customHeight="1">
      <c r="A61" s="20">
        <v>2201000</v>
      </c>
      <c r="B61" s="25" t="s">
        <v>341</v>
      </c>
      <c r="C61" s="405">
        <f>SUM(C62:C64)</f>
        <v>1171400</v>
      </c>
      <c r="D61" s="404">
        <f>SUM(D62,D63,D64)</f>
        <v>1171400</v>
      </c>
      <c r="E61" s="395"/>
      <c r="F61" s="395"/>
    </row>
    <row r="62" spans="1:6" s="5" customFormat="1" ht="53.25" customHeight="1">
      <c r="A62" s="196">
        <v>22010300</v>
      </c>
      <c r="B62" s="196" t="s">
        <v>286</v>
      </c>
      <c r="C62" s="405">
        <f t="shared" si="0"/>
        <v>22500</v>
      </c>
      <c r="D62" s="404">
        <v>22500</v>
      </c>
      <c r="E62" s="395"/>
      <c r="F62" s="395"/>
    </row>
    <row r="63" spans="1:6" s="5" customFormat="1" ht="19.5" customHeight="1">
      <c r="A63" s="57">
        <v>22012500</v>
      </c>
      <c r="B63" s="58" t="s">
        <v>333</v>
      </c>
      <c r="C63" s="405">
        <f t="shared" si="0"/>
        <v>758900</v>
      </c>
      <c r="D63" s="417">
        <v>758900</v>
      </c>
      <c r="E63" s="398"/>
      <c r="F63" s="398"/>
    </row>
    <row r="64" spans="1:6" s="5" customFormat="1" ht="34.5" customHeight="1">
      <c r="A64" s="197">
        <v>22012600</v>
      </c>
      <c r="B64" s="196" t="s">
        <v>287</v>
      </c>
      <c r="C64" s="405">
        <f t="shared" si="0"/>
        <v>390000</v>
      </c>
      <c r="D64" s="417">
        <v>390000</v>
      </c>
      <c r="E64" s="398"/>
      <c r="F64" s="398"/>
    </row>
    <row r="65" spans="1:6" ht="37.5">
      <c r="A65" s="20">
        <v>22080000</v>
      </c>
      <c r="B65" s="25" t="s">
        <v>250</v>
      </c>
      <c r="C65" s="405">
        <f t="shared" si="0"/>
        <v>98600</v>
      </c>
      <c r="D65" s="404">
        <f>D66</f>
        <v>98600</v>
      </c>
      <c r="E65" s="395"/>
      <c r="F65" s="395"/>
    </row>
    <row r="66" spans="1:6" s="6" customFormat="1" ht="31.5">
      <c r="A66" s="10">
        <v>22080400</v>
      </c>
      <c r="B66" s="41" t="s">
        <v>222</v>
      </c>
      <c r="C66" s="418">
        <f t="shared" si="0"/>
        <v>98600</v>
      </c>
      <c r="D66" s="413">
        <v>98600</v>
      </c>
      <c r="E66" s="396"/>
      <c r="F66" s="396"/>
    </row>
    <row r="67" spans="1:6" ht="18" customHeight="1">
      <c r="A67" s="20">
        <v>22090000</v>
      </c>
      <c r="B67" s="25" t="s">
        <v>223</v>
      </c>
      <c r="C67" s="405">
        <f t="shared" si="0"/>
        <v>11400</v>
      </c>
      <c r="D67" s="404">
        <f>SUM(D68,D69)</f>
        <v>11400</v>
      </c>
      <c r="E67" s="395"/>
      <c r="F67" s="395"/>
    </row>
    <row r="68" spans="1:6" ht="47.25">
      <c r="A68" s="10">
        <v>22090100</v>
      </c>
      <c r="B68" s="41" t="s">
        <v>270</v>
      </c>
      <c r="C68" s="412">
        <f t="shared" si="0"/>
        <v>11000</v>
      </c>
      <c r="D68" s="413">
        <v>11000</v>
      </c>
      <c r="E68" s="397"/>
      <c r="F68" s="397"/>
    </row>
    <row r="69" spans="1:6" ht="47.25">
      <c r="A69" s="59">
        <v>22090400</v>
      </c>
      <c r="B69" s="54" t="s">
        <v>559</v>
      </c>
      <c r="C69" s="412">
        <f t="shared" si="0"/>
        <v>400</v>
      </c>
      <c r="D69" s="413">
        <v>400</v>
      </c>
      <c r="E69" s="397"/>
      <c r="F69" s="397"/>
    </row>
    <row r="70" spans="1:6" s="5" customFormat="1" ht="18" customHeight="1">
      <c r="A70" s="20">
        <v>24000000</v>
      </c>
      <c r="B70" s="25" t="s">
        <v>224</v>
      </c>
      <c r="C70" s="405">
        <f t="shared" si="0"/>
        <v>19600</v>
      </c>
      <c r="D70" s="404">
        <f>D72</f>
        <v>14300</v>
      </c>
      <c r="E70" s="195">
        <f>SUM(E71,E74)</f>
        <v>5300</v>
      </c>
      <c r="F70" s="195">
        <f>SUM(F71,F74)</f>
        <v>5000</v>
      </c>
    </row>
    <row r="71" spans="1:6" s="5" customFormat="1" ht="18" customHeight="1">
      <c r="A71" s="20">
        <v>24060000</v>
      </c>
      <c r="B71" s="25" t="s">
        <v>225</v>
      </c>
      <c r="C71" s="405">
        <f t="shared" si="0"/>
        <v>14600</v>
      </c>
      <c r="D71" s="404">
        <f>SUM(D72,D73)</f>
        <v>14300</v>
      </c>
      <c r="E71" s="195">
        <f>SUM(E72,E73)</f>
        <v>300</v>
      </c>
      <c r="F71" s="195">
        <v>0</v>
      </c>
    </row>
    <row r="72" spans="1:6" s="6" customFormat="1" ht="19.5" customHeight="1">
      <c r="A72" s="10">
        <v>24060300</v>
      </c>
      <c r="B72" s="41" t="s">
        <v>225</v>
      </c>
      <c r="C72" s="418">
        <f t="shared" si="0"/>
        <v>14300</v>
      </c>
      <c r="D72" s="413">
        <v>14300</v>
      </c>
      <c r="E72" s="194"/>
      <c r="F72" s="194"/>
    </row>
    <row r="73" spans="1:6" s="6" customFormat="1" ht="45.75" customHeight="1">
      <c r="A73" s="59">
        <v>24062100</v>
      </c>
      <c r="B73" s="54" t="s">
        <v>345</v>
      </c>
      <c r="C73" s="418">
        <f t="shared" si="0"/>
        <v>300</v>
      </c>
      <c r="D73" s="413">
        <v>0</v>
      </c>
      <c r="E73" s="193">
        <v>300</v>
      </c>
      <c r="F73" s="193">
        <v>0</v>
      </c>
    </row>
    <row r="74" spans="1:6" s="51" customFormat="1" ht="40.5" customHeight="1">
      <c r="A74" s="10">
        <v>24170000</v>
      </c>
      <c r="B74" s="3" t="s">
        <v>338</v>
      </c>
      <c r="C74" s="418">
        <f t="shared" si="0"/>
        <v>5000</v>
      </c>
      <c r="D74" s="419">
        <v>0</v>
      </c>
      <c r="E74" s="403">
        <v>5000</v>
      </c>
      <c r="F74" s="403">
        <v>5000</v>
      </c>
    </row>
    <row r="75" spans="1:6" s="5" customFormat="1" ht="18" customHeight="1">
      <c r="A75" s="20">
        <v>25000000</v>
      </c>
      <c r="B75" s="25" t="s">
        <v>226</v>
      </c>
      <c r="C75" s="405">
        <f t="shared" si="0"/>
        <v>935600</v>
      </c>
      <c r="D75" s="404"/>
      <c r="E75" s="195">
        <v>935600</v>
      </c>
      <c r="F75" s="395"/>
    </row>
    <row r="76" spans="1:6" s="24" customFormat="1" ht="18" customHeight="1">
      <c r="A76" s="20">
        <v>30000000</v>
      </c>
      <c r="B76" s="25" t="s">
        <v>232</v>
      </c>
      <c r="C76" s="405">
        <f t="shared" si="0"/>
        <v>0</v>
      </c>
      <c r="D76" s="404">
        <f>D77</f>
        <v>0</v>
      </c>
      <c r="E76" s="404">
        <f>E78</f>
        <v>0</v>
      </c>
      <c r="F76" s="404">
        <f>F78</f>
        <v>0</v>
      </c>
    </row>
    <row r="77" spans="1:7" s="49" customFormat="1" ht="58.5" customHeight="1">
      <c r="A77" s="10">
        <v>31010200</v>
      </c>
      <c r="B77" s="55" t="s">
        <v>337</v>
      </c>
      <c r="C77" s="405">
        <f t="shared" si="0"/>
        <v>0</v>
      </c>
      <c r="D77" s="413"/>
      <c r="E77" s="193"/>
      <c r="F77" s="193"/>
      <c r="G77" s="50"/>
    </row>
    <row r="78" spans="1:6" s="5" customFormat="1" ht="18" customHeight="1">
      <c r="A78" s="20">
        <v>33000000</v>
      </c>
      <c r="B78" s="25" t="s">
        <v>520</v>
      </c>
      <c r="C78" s="405">
        <f t="shared" si="0"/>
        <v>0</v>
      </c>
      <c r="D78" s="404"/>
      <c r="E78" s="195">
        <f>E79</f>
        <v>0</v>
      </c>
      <c r="F78" s="195">
        <f>F79</f>
        <v>0</v>
      </c>
    </row>
    <row r="79" spans="1:6" s="5" customFormat="1" ht="18" customHeight="1">
      <c r="A79" s="8">
        <v>33010000</v>
      </c>
      <c r="B79" s="3" t="s">
        <v>521</v>
      </c>
      <c r="C79" s="418">
        <f t="shared" si="0"/>
        <v>0</v>
      </c>
      <c r="D79" s="404"/>
      <c r="E79" s="402">
        <f>E80</f>
        <v>0</v>
      </c>
      <c r="F79" s="402">
        <f>E79</f>
        <v>0</v>
      </c>
    </row>
    <row r="80" spans="1:6" s="6" customFormat="1" ht="34.5" customHeight="1">
      <c r="A80" s="7">
        <v>33010100</v>
      </c>
      <c r="B80" s="4" t="s">
        <v>9</v>
      </c>
      <c r="C80" s="412">
        <f t="shared" si="0"/>
        <v>0</v>
      </c>
      <c r="D80" s="413"/>
      <c r="E80" s="193">
        <v>0</v>
      </c>
      <c r="F80" s="193">
        <f>E80</f>
        <v>0</v>
      </c>
    </row>
    <row r="81" spans="1:6" ht="47.25" hidden="1">
      <c r="A81" s="10">
        <v>50080200</v>
      </c>
      <c r="B81" s="41" t="s">
        <v>271</v>
      </c>
      <c r="C81" s="393">
        <f t="shared" si="0"/>
        <v>0</v>
      </c>
      <c r="D81" s="397"/>
      <c r="E81" s="396"/>
      <c r="F81" s="397"/>
    </row>
    <row r="82" spans="1:8" s="27" customFormat="1" ht="18" customHeight="1">
      <c r="A82" s="26"/>
      <c r="B82" s="39" t="s">
        <v>235</v>
      </c>
      <c r="C82" s="426">
        <f t="shared" si="0"/>
        <v>51532300</v>
      </c>
      <c r="D82" s="425">
        <f>D10+D53+D76</f>
        <v>50553000</v>
      </c>
      <c r="E82" s="425">
        <f>E10+E53+E76</f>
        <v>979300</v>
      </c>
      <c r="F82" s="425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227</v>
      </c>
      <c r="C83" s="405">
        <f t="shared" si="0"/>
        <v>67896542</v>
      </c>
      <c r="D83" s="404">
        <f>D84</f>
        <v>67896542</v>
      </c>
      <c r="E83" s="394"/>
      <c r="F83" s="394"/>
    </row>
    <row r="84" spans="1:6" s="5" customFormat="1" ht="18" customHeight="1">
      <c r="A84" s="20">
        <v>41000000</v>
      </c>
      <c r="B84" s="25" t="s">
        <v>228</v>
      </c>
      <c r="C84" s="405">
        <f t="shared" si="0"/>
        <v>67896542</v>
      </c>
      <c r="D84" s="404">
        <f>D85+D87+D95+D93</f>
        <v>67896542</v>
      </c>
      <c r="E84" s="395"/>
      <c r="F84" s="395"/>
    </row>
    <row r="85" spans="1:6" ht="18" customHeight="1">
      <c r="A85" s="11">
        <v>41020000</v>
      </c>
      <c r="B85" s="16" t="s">
        <v>229</v>
      </c>
      <c r="C85" s="405">
        <f t="shared" si="0"/>
        <v>0</v>
      </c>
      <c r="D85" s="404">
        <f>D86</f>
        <v>0</v>
      </c>
      <c r="E85" s="195"/>
      <c r="F85" s="395"/>
    </row>
    <row r="86" spans="1:6" s="53" customFormat="1" ht="18.75">
      <c r="A86" s="10">
        <v>41020100</v>
      </c>
      <c r="B86" s="4" t="s">
        <v>292</v>
      </c>
      <c r="C86" s="412">
        <f t="shared" si="0"/>
        <v>0</v>
      </c>
      <c r="D86" s="413">
        <v>0</v>
      </c>
      <c r="E86" s="194"/>
      <c r="F86" s="396"/>
    </row>
    <row r="87" spans="1:6" ht="39.75" customHeight="1">
      <c r="A87" s="20">
        <v>41030000</v>
      </c>
      <c r="B87" s="25" t="s">
        <v>30</v>
      </c>
      <c r="C87" s="405">
        <f t="shared" si="0"/>
        <v>24349200</v>
      </c>
      <c r="D87" s="404">
        <f>D88+D91+D92+D90</f>
        <v>24349200</v>
      </c>
      <c r="E87" s="395"/>
      <c r="F87" s="395"/>
    </row>
    <row r="88" spans="1:6" s="6" customFormat="1" ht="47.25">
      <c r="A88" s="7">
        <v>41033200</v>
      </c>
      <c r="B88" s="593" t="s">
        <v>428</v>
      </c>
      <c r="C88" s="412">
        <f t="shared" si="0"/>
        <v>611700</v>
      </c>
      <c r="D88" s="413">
        <v>611700</v>
      </c>
      <c r="E88" s="396"/>
      <c r="F88" s="396"/>
    </row>
    <row r="89" spans="1:6" s="6" customFormat="1" ht="140.25" customHeight="1" hidden="1">
      <c r="A89" s="7">
        <v>41030700</v>
      </c>
      <c r="B89" s="4" t="s">
        <v>241</v>
      </c>
      <c r="C89" s="412">
        <f t="shared" si="0"/>
        <v>13403700</v>
      </c>
      <c r="D89" s="413">
        <v>13403700</v>
      </c>
      <c r="E89" s="396"/>
      <c r="F89" s="396"/>
    </row>
    <row r="90" spans="1:6" s="6" customFormat="1" ht="35.25" customHeight="1">
      <c r="A90" s="7">
        <v>41033900</v>
      </c>
      <c r="B90" s="406" t="s">
        <v>293</v>
      </c>
      <c r="C90" s="412">
        <f t="shared" si="0"/>
        <v>13403700</v>
      </c>
      <c r="D90" s="413">
        <v>13403700</v>
      </c>
      <c r="E90" s="396"/>
      <c r="F90" s="396"/>
    </row>
    <row r="91" spans="1:6" s="6" customFormat="1" ht="36.75" customHeight="1">
      <c r="A91" s="7">
        <v>41034200</v>
      </c>
      <c r="B91" s="4" t="s">
        <v>294</v>
      </c>
      <c r="C91" s="412">
        <f t="shared" si="0"/>
        <v>10089800</v>
      </c>
      <c r="D91" s="413">
        <v>10089800</v>
      </c>
      <c r="E91" s="396"/>
      <c r="F91" s="396"/>
    </row>
    <row r="92" spans="1:6" s="6" customFormat="1" ht="48" customHeight="1">
      <c r="A92" s="59">
        <v>41034500</v>
      </c>
      <c r="B92" s="54" t="s">
        <v>299</v>
      </c>
      <c r="C92" s="412">
        <f t="shared" si="0"/>
        <v>244000</v>
      </c>
      <c r="D92" s="413">
        <v>244000</v>
      </c>
      <c r="E92" s="396"/>
      <c r="F92" s="396"/>
    </row>
    <row r="93" spans="1:6" s="6" customFormat="1" ht="46.5" customHeight="1">
      <c r="A93" s="410">
        <v>41040000</v>
      </c>
      <c r="B93" s="411" t="s">
        <v>2</v>
      </c>
      <c r="C93" s="405">
        <f>SUM(D93)</f>
        <v>902100</v>
      </c>
      <c r="D93" s="404">
        <f>SUM(D94)</f>
        <v>902100</v>
      </c>
      <c r="E93" s="396"/>
      <c r="F93" s="396"/>
    </row>
    <row r="94" spans="1:6" s="6" customFormat="1" ht="61.5" customHeight="1">
      <c r="A94" s="506">
        <v>41040200</v>
      </c>
      <c r="B94" s="507" t="s">
        <v>3</v>
      </c>
      <c r="C94" s="412">
        <f>SUM(D94)</f>
        <v>902100</v>
      </c>
      <c r="D94" s="413">
        <v>902100</v>
      </c>
      <c r="E94" s="396"/>
      <c r="F94" s="396"/>
    </row>
    <row r="95" spans="1:6" s="6" customFormat="1" ht="36" customHeight="1">
      <c r="A95" s="410">
        <v>41050000</v>
      </c>
      <c r="B95" s="411" t="s">
        <v>31</v>
      </c>
      <c r="C95" s="405">
        <f>SUM(D95:E95)</f>
        <v>42645242</v>
      </c>
      <c r="D95" s="404">
        <f>SUM(D96,D97,D98,D99,D100,D102,D101,D105,D103,D104)</f>
        <v>42645242</v>
      </c>
      <c r="E95" s="396" t="s">
        <v>346</v>
      </c>
      <c r="F95" s="396"/>
    </row>
    <row r="96" spans="1:6" s="6" customFormat="1" ht="118.5" customHeight="1">
      <c r="A96" s="407">
        <v>41050100</v>
      </c>
      <c r="B96" s="408" t="s">
        <v>32</v>
      </c>
      <c r="C96" s="412">
        <f t="shared" si="0"/>
        <v>21735700</v>
      </c>
      <c r="D96" s="413">
        <v>21735700</v>
      </c>
      <c r="E96" s="396"/>
      <c r="F96" s="396"/>
    </row>
    <row r="97" spans="1:6" s="6" customFormat="1" ht="62.25" customHeight="1" hidden="1">
      <c r="A97" s="7">
        <v>41030700</v>
      </c>
      <c r="B97" s="4" t="s">
        <v>241</v>
      </c>
      <c r="C97" s="414">
        <f t="shared" si="0"/>
        <v>0</v>
      </c>
      <c r="D97" s="415"/>
      <c r="E97" s="396"/>
      <c r="F97" s="396"/>
    </row>
    <row r="98" spans="1:6" s="6" customFormat="1" ht="63" hidden="1">
      <c r="A98" s="409">
        <v>41050200</v>
      </c>
      <c r="B98" s="408" t="s">
        <v>33</v>
      </c>
      <c r="C98" s="414">
        <f t="shared" si="0"/>
        <v>0</v>
      </c>
      <c r="D98" s="415"/>
      <c r="E98" s="396"/>
      <c r="F98" s="396"/>
    </row>
    <row r="99" spans="1:6" s="6" customFormat="1" ht="63">
      <c r="A99" s="409">
        <v>41050200</v>
      </c>
      <c r="B99" s="408" t="s">
        <v>33</v>
      </c>
      <c r="C99" s="412">
        <f t="shared" si="0"/>
        <v>1645400</v>
      </c>
      <c r="D99" s="413">
        <v>1645400</v>
      </c>
      <c r="E99" s="396"/>
      <c r="F99" s="396"/>
    </row>
    <row r="100" spans="1:6" s="6" customFormat="1" ht="180.75" customHeight="1">
      <c r="A100" s="409">
        <v>41050300</v>
      </c>
      <c r="B100" s="420" t="s">
        <v>34</v>
      </c>
      <c r="C100" s="412">
        <f t="shared" si="0"/>
        <v>17131800</v>
      </c>
      <c r="D100" s="413">
        <v>17131800</v>
      </c>
      <c r="E100" s="396"/>
      <c r="F100" s="396"/>
    </row>
    <row r="101" spans="1:6" s="6" customFormat="1" ht="150" customHeight="1">
      <c r="A101" s="409">
        <v>41050700</v>
      </c>
      <c r="B101" s="420" t="s">
        <v>35</v>
      </c>
      <c r="C101" s="412">
        <f t="shared" si="0"/>
        <v>962800</v>
      </c>
      <c r="D101" s="416">
        <v>962800</v>
      </c>
      <c r="E101" s="400"/>
      <c r="F101" s="396"/>
    </row>
    <row r="102" spans="1:9" s="6" customFormat="1" ht="51" customHeight="1">
      <c r="A102" s="506">
        <v>41051100</v>
      </c>
      <c r="B102" s="507" t="s">
        <v>175</v>
      </c>
      <c r="C102" s="412">
        <f t="shared" si="0"/>
        <v>211450</v>
      </c>
      <c r="D102" s="416">
        <v>211450</v>
      </c>
      <c r="E102" s="400"/>
      <c r="F102" s="396"/>
      <c r="I102" s="406"/>
    </row>
    <row r="103" spans="1:6" s="6" customFormat="1" ht="47.25" customHeight="1">
      <c r="A103" s="506">
        <v>41051200</v>
      </c>
      <c r="B103" s="507" t="s">
        <v>1</v>
      </c>
      <c r="C103" s="412">
        <f>D103+E103</f>
        <v>419700</v>
      </c>
      <c r="D103" s="416">
        <v>419700</v>
      </c>
      <c r="E103" s="400"/>
      <c r="F103" s="396"/>
    </row>
    <row r="104" spans="1:6" s="6" customFormat="1" ht="66" customHeight="1">
      <c r="A104" s="506">
        <v>41051400</v>
      </c>
      <c r="B104" s="507" t="s">
        <v>429</v>
      </c>
      <c r="C104" s="412">
        <f>D104+E104</f>
        <v>254892</v>
      </c>
      <c r="D104" s="416">
        <v>254892</v>
      </c>
      <c r="E104" s="400"/>
      <c r="F104" s="396"/>
    </row>
    <row r="105" spans="1:6" s="6" customFormat="1" ht="18.75">
      <c r="A105" s="409">
        <v>41053900</v>
      </c>
      <c r="B105" s="408" t="s">
        <v>489</v>
      </c>
      <c r="C105" s="412">
        <f aca="true" t="shared" si="1" ref="C105:C113">D105+E105</f>
        <v>283500</v>
      </c>
      <c r="D105" s="413">
        <v>283500</v>
      </c>
      <c r="E105" s="400"/>
      <c r="F105" s="396"/>
    </row>
    <row r="106" spans="1:6" ht="63" hidden="1">
      <c r="A106" s="9">
        <v>41036000</v>
      </c>
      <c r="B106" s="47" t="s">
        <v>246</v>
      </c>
      <c r="C106" s="393">
        <f t="shared" si="1"/>
        <v>0</v>
      </c>
      <c r="D106" s="397"/>
      <c r="E106" s="401"/>
      <c r="F106" s="397"/>
    </row>
    <row r="107" spans="1:6" ht="62.25" customHeight="1" hidden="1">
      <c r="A107" s="9">
        <v>41036300</v>
      </c>
      <c r="B107" s="47" t="s">
        <v>243</v>
      </c>
      <c r="C107" s="393">
        <f t="shared" si="1"/>
        <v>0</v>
      </c>
      <c r="D107" s="397"/>
      <c r="E107" s="401"/>
      <c r="F107" s="397"/>
    </row>
    <row r="108" spans="1:6" ht="62.25" customHeight="1" hidden="1">
      <c r="A108" s="9">
        <v>41037000</v>
      </c>
      <c r="B108" s="47" t="s">
        <v>244</v>
      </c>
      <c r="C108" s="393">
        <f t="shared" si="1"/>
        <v>0</v>
      </c>
      <c r="D108" s="397"/>
      <c r="E108" s="401"/>
      <c r="F108" s="397"/>
    </row>
    <row r="109" spans="1:6" ht="62.25" customHeight="1" hidden="1">
      <c r="A109" s="9">
        <v>41038000</v>
      </c>
      <c r="B109" s="47" t="s">
        <v>245</v>
      </c>
      <c r="C109" s="393">
        <f t="shared" si="1"/>
        <v>0</v>
      </c>
      <c r="D109" s="397"/>
      <c r="E109" s="401"/>
      <c r="F109" s="397"/>
    </row>
    <row r="110" spans="1:6" ht="62.25" customHeight="1" hidden="1">
      <c r="A110" s="9">
        <v>41038200</v>
      </c>
      <c r="B110" s="47" t="s">
        <v>248</v>
      </c>
      <c r="C110" s="393">
        <f t="shared" si="1"/>
        <v>0</v>
      </c>
      <c r="D110" s="397"/>
      <c r="E110" s="401"/>
      <c r="F110" s="397"/>
    </row>
    <row r="111" spans="1:6" s="5" customFormat="1" ht="15" customHeight="1" hidden="1">
      <c r="A111" s="22">
        <v>43000000</v>
      </c>
      <c r="B111" s="23" t="s">
        <v>247</v>
      </c>
      <c r="C111" s="393">
        <f t="shared" si="1"/>
        <v>0</v>
      </c>
      <c r="D111" s="395"/>
      <c r="E111" s="395">
        <f>E112</f>
        <v>0</v>
      </c>
      <c r="F111" s="395">
        <f>F112</f>
        <v>0</v>
      </c>
    </row>
    <row r="112" spans="1:6" ht="31.5" hidden="1">
      <c r="A112" s="9">
        <v>43010000</v>
      </c>
      <c r="B112" s="21" t="s">
        <v>230</v>
      </c>
      <c r="C112" s="393">
        <f t="shared" si="1"/>
        <v>0</v>
      </c>
      <c r="D112" s="397"/>
      <c r="E112" s="397">
        <v>0</v>
      </c>
      <c r="F112" s="397">
        <f>E112</f>
        <v>0</v>
      </c>
    </row>
    <row r="113" spans="1:6" s="29" customFormat="1" ht="18" customHeight="1">
      <c r="A113" s="26"/>
      <c r="B113" s="39" t="s">
        <v>231</v>
      </c>
      <c r="C113" s="426">
        <f t="shared" si="1"/>
        <v>119428842</v>
      </c>
      <c r="D113" s="425">
        <f>D82+D83</f>
        <v>118449542</v>
      </c>
      <c r="E113" s="425">
        <f>E82+E83</f>
        <v>979300</v>
      </c>
      <c r="F113" s="425">
        <f>F82</f>
        <v>5000</v>
      </c>
    </row>
    <row r="114" spans="1:6" ht="15.75" customHeight="1">
      <c r="A114" s="12"/>
      <c r="B114" s="40"/>
      <c r="C114" s="40"/>
      <c r="D114" s="60" t="s">
        <v>346</v>
      </c>
      <c r="E114" s="60"/>
      <c r="F114" s="60"/>
    </row>
    <row r="115" spans="1:6" ht="15.75" customHeight="1">
      <c r="A115" s="12"/>
      <c r="B115" s="40"/>
      <c r="C115" s="40"/>
      <c r="D115" s="60" t="s">
        <v>346</v>
      </c>
      <c r="E115" s="61"/>
      <c r="F115" s="60"/>
    </row>
    <row r="116" spans="1:6" ht="16.5" customHeight="1">
      <c r="A116" s="13"/>
      <c r="B116" s="17" t="s">
        <v>358</v>
      </c>
      <c r="C116" s="17"/>
      <c r="D116" s="60"/>
      <c r="E116" s="31" t="s">
        <v>29</v>
      </c>
      <c r="F116" s="60"/>
    </row>
    <row r="117" spans="1:6" ht="18.75">
      <c r="A117" s="15"/>
      <c r="B117" s="43"/>
      <c r="C117" s="4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6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20.7109375" style="64" customWidth="1"/>
    <col min="7" max="16384" width="9.140625" style="64" customWidth="1"/>
  </cols>
  <sheetData>
    <row r="1" spans="5:8" ht="139.5" customHeight="1">
      <c r="E1" s="621" t="s">
        <v>615</v>
      </c>
      <c r="F1" s="621"/>
      <c r="G1" s="505"/>
      <c r="H1" s="65"/>
    </row>
    <row r="2" spans="1:6" ht="47.25" customHeight="1">
      <c r="A2" s="625" t="s">
        <v>168</v>
      </c>
      <c r="B2" s="625"/>
      <c r="C2" s="625"/>
      <c r="D2" s="625"/>
      <c r="E2" s="625"/>
      <c r="F2" s="625"/>
    </row>
    <row r="4" spans="1:6" ht="18">
      <c r="A4" s="624" t="s">
        <v>347</v>
      </c>
      <c r="B4" s="624" t="s">
        <v>610</v>
      </c>
      <c r="C4" s="618" t="s">
        <v>535</v>
      </c>
      <c r="D4" s="624" t="s">
        <v>213</v>
      </c>
      <c r="E4" s="624" t="s">
        <v>214</v>
      </c>
      <c r="F4" s="624"/>
    </row>
    <row r="5" spans="1:6" ht="18" customHeight="1">
      <c r="A5" s="624"/>
      <c r="B5" s="624"/>
      <c r="C5" s="619"/>
      <c r="D5" s="624"/>
      <c r="E5" s="624" t="s">
        <v>535</v>
      </c>
      <c r="F5" s="624" t="s">
        <v>348</v>
      </c>
    </row>
    <row r="6" spans="1:6" ht="23.25" customHeight="1">
      <c r="A6" s="624"/>
      <c r="B6" s="624"/>
      <c r="C6" s="620"/>
      <c r="D6" s="624"/>
      <c r="E6" s="624"/>
      <c r="F6" s="624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349</v>
      </c>
      <c r="C8" s="69"/>
      <c r="D8" s="70" t="s">
        <v>350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351</v>
      </c>
      <c r="C9" s="69"/>
      <c r="D9" s="70" t="s">
        <v>350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352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353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354</v>
      </c>
      <c r="C12" s="69"/>
      <c r="D12" s="70" t="s">
        <v>350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349</v>
      </c>
      <c r="C13" s="75">
        <f>D13+E13</f>
        <v>2108736</v>
      </c>
      <c r="D13" s="71">
        <v>-1236665</v>
      </c>
      <c r="E13" s="71">
        <v>3345401</v>
      </c>
      <c r="F13" s="71">
        <v>3345401</v>
      </c>
    </row>
    <row r="14" spans="1:6" s="72" customFormat="1" ht="32.25" customHeight="1">
      <c r="A14" s="68">
        <v>208000</v>
      </c>
      <c r="B14" s="69" t="s">
        <v>351</v>
      </c>
      <c r="C14" s="75">
        <f>D14+E14</f>
        <v>2108736</v>
      </c>
      <c r="D14" s="71">
        <v>-1236665</v>
      </c>
      <c r="E14" s="71">
        <v>3345401</v>
      </c>
      <c r="F14" s="71">
        <v>3345401</v>
      </c>
    </row>
    <row r="15" spans="1:6" s="72" customFormat="1" ht="32.25" customHeight="1">
      <c r="A15" s="73">
        <v>208100</v>
      </c>
      <c r="B15" s="74" t="s">
        <v>352</v>
      </c>
      <c r="C15" s="75">
        <f>D15+E15</f>
        <v>2108736</v>
      </c>
      <c r="D15" s="75">
        <v>1752356</v>
      </c>
      <c r="E15" s="75">
        <v>356380</v>
      </c>
      <c r="F15" s="546">
        <v>356380</v>
      </c>
    </row>
    <row r="16" spans="1:6" s="72" customFormat="1" ht="57" customHeight="1">
      <c r="A16" s="73">
        <v>208400</v>
      </c>
      <c r="B16" s="74" t="s">
        <v>353</v>
      </c>
      <c r="C16" s="75">
        <f>D16+E16</f>
        <v>0</v>
      </c>
      <c r="D16" s="75">
        <v>-2989021</v>
      </c>
      <c r="E16" s="75">
        <v>2989021</v>
      </c>
      <c r="F16" s="546">
        <v>2989021</v>
      </c>
    </row>
    <row r="17" spans="1:6" ht="18.75">
      <c r="A17" s="68"/>
      <c r="B17" s="69" t="s">
        <v>354</v>
      </c>
      <c r="C17" s="75">
        <f aca="true" t="shared" si="0" ref="C17:C22">D17+E17</f>
        <v>2108736</v>
      </c>
      <c r="D17" s="71">
        <v>-1236665</v>
      </c>
      <c r="E17" s="71">
        <v>3345401</v>
      </c>
      <c r="F17" s="71">
        <v>3345401</v>
      </c>
    </row>
    <row r="18" spans="1:6" ht="37.5">
      <c r="A18" s="68">
        <v>600000</v>
      </c>
      <c r="B18" s="69" t="s">
        <v>355</v>
      </c>
      <c r="C18" s="75">
        <f t="shared" si="0"/>
        <v>2108736</v>
      </c>
      <c r="D18" s="71">
        <v>-1236665</v>
      </c>
      <c r="E18" s="71">
        <v>3345401</v>
      </c>
      <c r="F18" s="71">
        <v>3345401</v>
      </c>
    </row>
    <row r="19" spans="1:6" ht="24" customHeight="1">
      <c r="A19" s="68">
        <v>602000</v>
      </c>
      <c r="B19" s="69" t="s">
        <v>356</v>
      </c>
      <c r="C19" s="75">
        <f t="shared" si="0"/>
        <v>2108736</v>
      </c>
      <c r="D19" s="71">
        <v>-1236665</v>
      </c>
      <c r="E19" s="71">
        <v>3345401</v>
      </c>
      <c r="F19" s="71">
        <v>3345401</v>
      </c>
    </row>
    <row r="20" spans="1:6" ht="18.75">
      <c r="A20" s="73">
        <v>602100</v>
      </c>
      <c r="B20" s="74" t="s">
        <v>352</v>
      </c>
      <c r="C20" s="75">
        <f t="shared" si="0"/>
        <v>2108736</v>
      </c>
      <c r="D20" s="75">
        <v>1752356</v>
      </c>
      <c r="E20" s="75">
        <v>356380</v>
      </c>
      <c r="F20" s="545">
        <v>356380</v>
      </c>
    </row>
    <row r="21" spans="1:6" ht="56.25">
      <c r="A21" s="76">
        <v>602400</v>
      </c>
      <c r="B21" s="74" t="s">
        <v>353</v>
      </c>
      <c r="C21" s="75">
        <f t="shared" si="0"/>
        <v>0</v>
      </c>
      <c r="D21" s="75">
        <v>-2989021</v>
      </c>
      <c r="E21" s="75">
        <v>2989021</v>
      </c>
      <c r="F21" s="545">
        <v>2989021</v>
      </c>
    </row>
    <row r="22" spans="1:6" ht="18.75" customHeight="1">
      <c r="A22" s="622" t="s">
        <v>357</v>
      </c>
      <c r="B22" s="623"/>
      <c r="C22" s="75">
        <f t="shared" si="0"/>
        <v>2108736</v>
      </c>
      <c r="D22" s="71">
        <v>-1236665</v>
      </c>
      <c r="E22" s="71">
        <v>3345401</v>
      </c>
      <c r="F22" s="71">
        <v>3345401</v>
      </c>
    </row>
    <row r="25" spans="2:5" ht="18.75">
      <c r="B25" s="77" t="s">
        <v>358</v>
      </c>
      <c r="C25" s="77"/>
      <c r="D25" s="77"/>
      <c r="E25" s="77" t="s">
        <v>29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7" topLeftCell="F132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5.28125" style="80" customWidth="1"/>
    <col min="15" max="15" width="14.57421875" style="80" customWidth="1"/>
    <col min="16" max="16" width="15.00390625" style="80" customWidth="1"/>
    <col min="17" max="17" width="24.003906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68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26" t="s">
        <v>616</v>
      </c>
      <c r="P1" s="626"/>
      <c r="Q1" s="626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28"/>
      <c r="O2" s="628"/>
      <c r="P2" s="628"/>
      <c r="Q2" s="628"/>
    </row>
    <row r="3" spans="1:17" ht="49.5" customHeight="1">
      <c r="A3" s="82"/>
      <c r="B3" s="629" t="s">
        <v>169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83" t="s">
        <v>359</v>
      </c>
    </row>
    <row r="4" spans="1:17" ht="72" customHeight="1">
      <c r="A4" s="631"/>
      <c r="B4" s="632" t="s">
        <v>140</v>
      </c>
      <c r="C4" s="632" t="s">
        <v>533</v>
      </c>
      <c r="D4" s="633" t="s">
        <v>546</v>
      </c>
      <c r="E4" s="636" t="s">
        <v>532</v>
      </c>
      <c r="F4" s="627" t="s">
        <v>213</v>
      </c>
      <c r="G4" s="627"/>
      <c r="H4" s="627"/>
      <c r="I4" s="627"/>
      <c r="J4" s="627"/>
      <c r="K4" s="627" t="s">
        <v>360</v>
      </c>
      <c r="L4" s="627"/>
      <c r="M4" s="627"/>
      <c r="N4" s="627"/>
      <c r="O4" s="627"/>
      <c r="P4" s="627"/>
      <c r="Q4" s="630" t="s">
        <v>307</v>
      </c>
    </row>
    <row r="5" spans="1:17" ht="21" customHeight="1">
      <c r="A5" s="631"/>
      <c r="B5" s="632"/>
      <c r="C5" s="632"/>
      <c r="D5" s="634"/>
      <c r="E5" s="636"/>
      <c r="F5" s="627" t="s">
        <v>535</v>
      </c>
      <c r="G5" s="627" t="s">
        <v>361</v>
      </c>
      <c r="H5" s="630" t="s">
        <v>362</v>
      </c>
      <c r="I5" s="630"/>
      <c r="J5" s="630" t="s">
        <v>363</v>
      </c>
      <c r="K5" s="627" t="s">
        <v>535</v>
      </c>
      <c r="L5" s="637" t="s">
        <v>537</v>
      </c>
      <c r="M5" s="627" t="s">
        <v>361</v>
      </c>
      <c r="N5" s="630" t="s">
        <v>362</v>
      </c>
      <c r="O5" s="630"/>
      <c r="P5" s="630" t="s">
        <v>363</v>
      </c>
      <c r="Q5" s="630"/>
    </row>
    <row r="6" spans="1:17" ht="92.25" customHeight="1">
      <c r="A6" s="631"/>
      <c r="B6" s="632"/>
      <c r="C6" s="632"/>
      <c r="D6" s="635"/>
      <c r="E6" s="636"/>
      <c r="F6" s="627"/>
      <c r="G6" s="627"/>
      <c r="H6" s="84" t="s">
        <v>364</v>
      </c>
      <c r="I6" s="84" t="s">
        <v>365</v>
      </c>
      <c r="J6" s="630"/>
      <c r="K6" s="627"/>
      <c r="L6" s="638"/>
      <c r="M6" s="627"/>
      <c r="N6" s="84" t="s">
        <v>364</v>
      </c>
      <c r="O6" s="84" t="s">
        <v>365</v>
      </c>
      <c r="P6" s="630"/>
      <c r="Q6" s="630"/>
    </row>
    <row r="7" spans="1:17" s="88" customFormat="1" ht="13.5" customHeight="1">
      <c r="A7" s="85"/>
      <c r="B7" s="86">
        <v>1</v>
      </c>
      <c r="C7" s="86">
        <v>2</v>
      </c>
      <c r="D7" s="86">
        <v>3</v>
      </c>
      <c r="E7" s="87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</row>
    <row r="8" spans="1:17" s="91" customFormat="1" ht="44.25" customHeight="1">
      <c r="A8" s="89"/>
      <c r="B8" s="202" t="s">
        <v>367</v>
      </c>
      <c r="C8" s="202"/>
      <c r="D8" s="202"/>
      <c r="E8" s="203" t="s">
        <v>366</v>
      </c>
      <c r="F8" s="204">
        <f>F9</f>
        <v>17722800</v>
      </c>
      <c r="G8" s="204">
        <f aca="true" t="shared" si="0" ref="G8:P8">G9</f>
        <v>17722800</v>
      </c>
      <c r="H8" s="204">
        <f t="shared" si="0"/>
        <v>9529320</v>
      </c>
      <c r="I8" s="204">
        <f t="shared" si="0"/>
        <v>784100</v>
      </c>
      <c r="J8" s="204">
        <f t="shared" si="0"/>
        <v>0</v>
      </c>
      <c r="K8" s="204">
        <f t="shared" si="0"/>
        <v>2077798.51</v>
      </c>
      <c r="L8" s="204">
        <f t="shared" si="0"/>
        <v>2009098.51</v>
      </c>
      <c r="M8" s="204">
        <f t="shared" si="0"/>
        <v>30000</v>
      </c>
      <c r="N8" s="204">
        <f t="shared" si="0"/>
        <v>0</v>
      </c>
      <c r="O8" s="204">
        <f t="shared" si="0"/>
        <v>0</v>
      </c>
      <c r="P8" s="204">
        <f t="shared" si="0"/>
        <v>38700</v>
      </c>
      <c r="Q8" s="90">
        <f aca="true" t="shared" si="1" ref="Q8:Q50">F8+K8</f>
        <v>19800598.51</v>
      </c>
    </row>
    <row r="9" spans="1:17" s="96" customFormat="1" ht="19.5" customHeight="1">
      <c r="A9" s="92"/>
      <c r="B9" s="205" t="s">
        <v>141</v>
      </c>
      <c r="C9" s="205"/>
      <c r="D9" s="205"/>
      <c r="E9" s="218" t="s">
        <v>366</v>
      </c>
      <c r="F9" s="206">
        <f>F10+F13+F20+F25+F31+F36+F38+F40</f>
        <v>17722800</v>
      </c>
      <c r="G9" s="206">
        <f>G10+G13+G20+G25+G31+G36+G38+G40</f>
        <v>17722800</v>
      </c>
      <c r="H9" s="206">
        <f>H10+H13+H20+H25+H31+H36+H38+H40</f>
        <v>9529320</v>
      </c>
      <c r="I9" s="206">
        <f>I10+I13+I20+I25+I31+I36+I38+I40</f>
        <v>784100</v>
      </c>
      <c r="J9" s="206">
        <f>J10+J13+J20+J25+J31+J36+J38+J40</f>
        <v>0</v>
      </c>
      <c r="K9" s="206">
        <f aca="true" t="shared" si="2" ref="K9:P9">K10+K13+K20+K25+K31+K36+K38+K40+K27</f>
        <v>2077798.51</v>
      </c>
      <c r="L9" s="206">
        <f t="shared" si="2"/>
        <v>2009098.51</v>
      </c>
      <c r="M9" s="206">
        <f t="shared" si="2"/>
        <v>30000</v>
      </c>
      <c r="N9" s="206">
        <f t="shared" si="2"/>
        <v>0</v>
      </c>
      <c r="O9" s="206">
        <f t="shared" si="2"/>
        <v>0</v>
      </c>
      <c r="P9" s="206">
        <f t="shared" si="2"/>
        <v>38700</v>
      </c>
      <c r="Q9" s="201">
        <f t="shared" si="1"/>
        <v>19800598.51</v>
      </c>
    </row>
    <row r="10" spans="1:17" s="96" customFormat="1" ht="19.5" customHeight="1">
      <c r="A10" s="92"/>
      <c r="B10" s="198" t="s">
        <v>125</v>
      </c>
      <c r="C10" s="93" t="s">
        <v>126</v>
      </c>
      <c r="D10" s="214" t="s">
        <v>125</v>
      </c>
      <c r="E10" s="94" t="s">
        <v>40</v>
      </c>
      <c r="F10" s="95">
        <f>F11+F12</f>
        <v>9337100</v>
      </c>
      <c r="G10" s="95">
        <f aca="true" t="shared" si="3" ref="G10:P10">G11+G12</f>
        <v>9337100</v>
      </c>
      <c r="H10" s="95">
        <f t="shared" si="3"/>
        <v>7000000</v>
      </c>
      <c r="I10" s="95">
        <f t="shared" si="3"/>
        <v>240100</v>
      </c>
      <c r="J10" s="95">
        <f t="shared" si="3"/>
        <v>0</v>
      </c>
      <c r="K10" s="95">
        <f t="shared" si="3"/>
        <v>262820</v>
      </c>
      <c r="L10" s="95">
        <f t="shared" si="3"/>
        <v>232820</v>
      </c>
      <c r="M10" s="95">
        <f t="shared" si="3"/>
        <v>30000</v>
      </c>
      <c r="N10" s="95">
        <f t="shared" si="3"/>
        <v>0</v>
      </c>
      <c r="O10" s="95">
        <f t="shared" si="3"/>
        <v>0</v>
      </c>
      <c r="P10" s="95">
        <f t="shared" si="3"/>
        <v>0</v>
      </c>
      <c r="Q10" s="201">
        <f t="shared" si="1"/>
        <v>9599920</v>
      </c>
    </row>
    <row r="11" spans="1:21" ht="100.5" customHeight="1">
      <c r="A11" s="97"/>
      <c r="B11" s="98" t="s">
        <v>515</v>
      </c>
      <c r="C11" s="98" t="s">
        <v>518</v>
      </c>
      <c r="D11" s="98" t="s">
        <v>368</v>
      </c>
      <c r="E11" s="207" t="s">
        <v>284</v>
      </c>
      <c r="F11" s="95">
        <v>9287100</v>
      </c>
      <c r="G11" s="445">
        <v>9287100</v>
      </c>
      <c r="H11" s="446">
        <v>7000000</v>
      </c>
      <c r="I11" s="99">
        <v>240100</v>
      </c>
      <c r="J11" s="99"/>
      <c r="K11" s="95">
        <v>63820</v>
      </c>
      <c r="L11" s="99">
        <v>33820</v>
      </c>
      <c r="M11" s="99">
        <v>30000</v>
      </c>
      <c r="N11" s="99"/>
      <c r="O11" s="99"/>
      <c r="P11" s="99"/>
      <c r="Q11" s="90">
        <f t="shared" si="1"/>
        <v>9350920</v>
      </c>
      <c r="S11" s="308">
        <f>F10+F44+F73+F109+F121</f>
        <v>15228600</v>
      </c>
      <c r="T11" s="308">
        <f>H11+H45+H74+H110+H122</f>
        <v>11636630</v>
      </c>
      <c r="U11" s="308">
        <f>I11+I74+I122</f>
        <v>309100</v>
      </c>
    </row>
    <row r="12" spans="1:19" ht="30" customHeight="1">
      <c r="A12" s="97"/>
      <c r="B12" s="333" t="s">
        <v>484</v>
      </c>
      <c r="C12" s="349" t="s">
        <v>25</v>
      </c>
      <c r="D12" s="98" t="s">
        <v>377</v>
      </c>
      <c r="E12" s="207" t="s">
        <v>485</v>
      </c>
      <c r="F12" s="95">
        <v>50000</v>
      </c>
      <c r="G12" s="445">
        <v>50000</v>
      </c>
      <c r="H12" s="429"/>
      <c r="I12" s="430"/>
      <c r="J12" s="99"/>
      <c r="K12" s="95">
        <v>199000</v>
      </c>
      <c r="L12" s="99">
        <v>199000</v>
      </c>
      <c r="M12" s="99"/>
      <c r="N12" s="99"/>
      <c r="O12" s="99"/>
      <c r="P12" s="99"/>
      <c r="Q12" s="90">
        <f t="shared" si="1"/>
        <v>249000</v>
      </c>
      <c r="S12" s="308"/>
    </row>
    <row r="13" spans="1:19" ht="21" customHeight="1">
      <c r="A13" s="97"/>
      <c r="B13" s="442" t="s">
        <v>125</v>
      </c>
      <c r="C13" s="443" t="s">
        <v>52</v>
      </c>
      <c r="D13" s="444" t="s">
        <v>125</v>
      </c>
      <c r="E13" s="321" t="s">
        <v>51</v>
      </c>
      <c r="F13" s="95">
        <f>F16+F18+F15</f>
        <v>2424000</v>
      </c>
      <c r="G13" s="95">
        <f>G16+G18+G15</f>
        <v>2424000</v>
      </c>
      <c r="H13" s="95">
        <f>H16+H18+H15</f>
        <v>1404900</v>
      </c>
      <c r="I13" s="428">
        <f>I16+I18+I15</f>
        <v>0</v>
      </c>
      <c r="J13" s="99">
        <f aca="true" t="shared" si="4" ref="J13:P13">J16+J19</f>
        <v>0</v>
      </c>
      <c r="K13" s="95">
        <f>K16+K19+K15</f>
        <v>13000</v>
      </c>
      <c r="L13" s="95">
        <f>L16+L19+L15</f>
        <v>13000</v>
      </c>
      <c r="M13" s="99">
        <f t="shared" si="4"/>
        <v>0</v>
      </c>
      <c r="N13" s="99">
        <f t="shared" si="4"/>
        <v>0</v>
      </c>
      <c r="O13" s="99">
        <f t="shared" si="4"/>
        <v>0</v>
      </c>
      <c r="P13" s="99">
        <f t="shared" si="4"/>
        <v>0</v>
      </c>
      <c r="Q13" s="90">
        <f t="shared" si="1"/>
        <v>2437000</v>
      </c>
      <c r="S13" s="100"/>
    </row>
    <row r="14" spans="1:19" ht="77.25" customHeight="1">
      <c r="A14" s="97"/>
      <c r="B14" s="535" t="s">
        <v>382</v>
      </c>
      <c r="C14" s="534" t="s">
        <v>381</v>
      </c>
      <c r="D14" s="324" t="s">
        <v>125</v>
      </c>
      <c r="E14" s="326" t="s">
        <v>383</v>
      </c>
      <c r="F14" s="95">
        <f>F15</f>
        <v>1840000</v>
      </c>
      <c r="G14" s="95">
        <f aca="true" t="shared" si="5" ref="G14:P14">G15</f>
        <v>1840000</v>
      </c>
      <c r="H14" s="95">
        <f t="shared" si="5"/>
        <v>1404900</v>
      </c>
      <c r="I14" s="95">
        <f t="shared" si="5"/>
        <v>0</v>
      </c>
      <c r="J14" s="95">
        <f t="shared" si="5"/>
        <v>0</v>
      </c>
      <c r="K14" s="95">
        <f t="shared" si="5"/>
        <v>13000</v>
      </c>
      <c r="L14" s="95">
        <f t="shared" si="5"/>
        <v>13000</v>
      </c>
      <c r="M14" s="95">
        <f t="shared" si="5"/>
        <v>0</v>
      </c>
      <c r="N14" s="95">
        <f t="shared" si="5"/>
        <v>0</v>
      </c>
      <c r="O14" s="95">
        <f t="shared" si="5"/>
        <v>0</v>
      </c>
      <c r="P14" s="95">
        <f t="shared" si="5"/>
        <v>0</v>
      </c>
      <c r="Q14" s="90">
        <f t="shared" si="1"/>
        <v>1853000</v>
      </c>
      <c r="S14" s="100"/>
    </row>
    <row r="15" spans="1:19" ht="84" customHeight="1">
      <c r="A15" s="97"/>
      <c r="B15" s="234" t="s">
        <v>527</v>
      </c>
      <c r="C15" s="231" t="s">
        <v>528</v>
      </c>
      <c r="D15" s="231" t="s">
        <v>60</v>
      </c>
      <c r="E15" s="326" t="s">
        <v>541</v>
      </c>
      <c r="F15" s="95">
        <v>1840000</v>
      </c>
      <c r="G15" s="99">
        <v>1840000</v>
      </c>
      <c r="H15" s="99">
        <v>1404900</v>
      </c>
      <c r="I15" s="430"/>
      <c r="J15" s="99"/>
      <c r="K15" s="95">
        <v>13000</v>
      </c>
      <c r="L15" s="99">
        <v>13000</v>
      </c>
      <c r="M15" s="99"/>
      <c r="N15" s="99"/>
      <c r="O15" s="99"/>
      <c r="P15" s="99"/>
      <c r="Q15" s="90">
        <f t="shared" si="1"/>
        <v>1853000</v>
      </c>
      <c r="S15" s="100"/>
    </row>
    <row r="16" spans="1:17" ht="39.75" customHeight="1">
      <c r="A16" s="97"/>
      <c r="B16" s="323" t="s">
        <v>142</v>
      </c>
      <c r="C16" s="323" t="s">
        <v>138</v>
      </c>
      <c r="D16" s="324" t="s">
        <v>125</v>
      </c>
      <c r="E16" s="325" t="s">
        <v>143</v>
      </c>
      <c r="F16" s="95">
        <f>F17</f>
        <v>38000</v>
      </c>
      <c r="G16" s="95">
        <f>G17</f>
        <v>38000</v>
      </c>
      <c r="H16" s="428">
        <f>H17</f>
        <v>0</v>
      </c>
      <c r="I16" s="428">
        <f>I17</f>
        <v>0</v>
      </c>
      <c r="J16" s="95">
        <f>J17</f>
        <v>0</v>
      </c>
      <c r="K16" s="95"/>
      <c r="L16" s="95"/>
      <c r="M16" s="95"/>
      <c r="N16" s="95">
        <v>0</v>
      </c>
      <c r="O16" s="95">
        <v>0</v>
      </c>
      <c r="P16" s="95"/>
      <c r="Q16" s="90">
        <f t="shared" si="1"/>
        <v>38000</v>
      </c>
    </row>
    <row r="17" spans="1:17" ht="44.25" customHeight="1">
      <c r="A17" s="97"/>
      <c r="B17" s="234" t="s">
        <v>145</v>
      </c>
      <c r="C17" s="231" t="s">
        <v>139</v>
      </c>
      <c r="D17" s="231" t="s">
        <v>502</v>
      </c>
      <c r="E17" s="208" t="s">
        <v>144</v>
      </c>
      <c r="F17" s="102">
        <v>38000</v>
      </c>
      <c r="G17" s="103">
        <v>38000</v>
      </c>
      <c r="H17" s="428"/>
      <c r="I17" s="428"/>
      <c r="J17" s="99"/>
      <c r="K17" s="104"/>
      <c r="L17" s="104"/>
      <c r="M17" s="105"/>
      <c r="N17" s="105"/>
      <c r="O17" s="105"/>
      <c r="P17" s="105"/>
      <c r="Q17" s="90">
        <f t="shared" si="1"/>
        <v>38000</v>
      </c>
    </row>
    <row r="18" spans="1:17" ht="29.25" customHeight="1">
      <c r="A18" s="97"/>
      <c r="B18" s="234" t="s">
        <v>441</v>
      </c>
      <c r="C18" s="231" t="s">
        <v>442</v>
      </c>
      <c r="D18" s="324" t="s">
        <v>125</v>
      </c>
      <c r="E18" s="208" t="s">
        <v>391</v>
      </c>
      <c r="F18" s="102">
        <f>F19</f>
        <v>546000</v>
      </c>
      <c r="G18" s="102">
        <f aca="true" t="shared" si="6" ref="G18:P18">G19</f>
        <v>546000</v>
      </c>
      <c r="H18" s="431">
        <f t="shared" si="6"/>
        <v>0</v>
      </c>
      <c r="I18" s="431">
        <f t="shared" si="6"/>
        <v>0</v>
      </c>
      <c r="J18" s="102">
        <f t="shared" si="6"/>
        <v>0</v>
      </c>
      <c r="K18" s="102">
        <f t="shared" si="6"/>
        <v>0</v>
      </c>
      <c r="L18" s="102"/>
      <c r="M18" s="102">
        <f t="shared" si="6"/>
        <v>0</v>
      </c>
      <c r="N18" s="102">
        <f t="shared" si="6"/>
        <v>0</v>
      </c>
      <c r="O18" s="102">
        <f t="shared" si="6"/>
        <v>0</v>
      </c>
      <c r="P18" s="102">
        <f t="shared" si="6"/>
        <v>0</v>
      </c>
      <c r="Q18" s="90">
        <f t="shared" si="1"/>
        <v>546000</v>
      </c>
    </row>
    <row r="19" spans="1:17" ht="42" customHeight="1">
      <c r="A19" s="97"/>
      <c r="B19" s="234" t="s">
        <v>443</v>
      </c>
      <c r="C19" s="231" t="s">
        <v>444</v>
      </c>
      <c r="D19" s="324">
        <v>1090</v>
      </c>
      <c r="E19" s="208" t="s">
        <v>445</v>
      </c>
      <c r="F19" s="102">
        <v>546000</v>
      </c>
      <c r="G19" s="103">
        <v>546000</v>
      </c>
      <c r="H19" s="428"/>
      <c r="I19" s="428"/>
      <c r="J19" s="99"/>
      <c r="K19" s="104"/>
      <c r="L19" s="104"/>
      <c r="M19" s="105"/>
      <c r="N19" s="105"/>
      <c r="O19" s="105"/>
      <c r="P19" s="105"/>
      <c r="Q19" s="90">
        <f t="shared" si="1"/>
        <v>546000</v>
      </c>
    </row>
    <row r="20" spans="1:17" ht="25.5" customHeight="1">
      <c r="A20" s="97"/>
      <c r="B20" s="198" t="s">
        <v>125</v>
      </c>
      <c r="C20" s="337" t="s">
        <v>53</v>
      </c>
      <c r="D20" s="198" t="s">
        <v>125</v>
      </c>
      <c r="E20" s="338" t="s">
        <v>54</v>
      </c>
      <c r="F20" s="102">
        <f>F22+F21</f>
        <v>3863700</v>
      </c>
      <c r="G20" s="102">
        <f aca="true" t="shared" si="7" ref="G20:P20">G22+G21</f>
        <v>3863700</v>
      </c>
      <c r="H20" s="102">
        <f t="shared" si="7"/>
        <v>1124420</v>
      </c>
      <c r="I20" s="102">
        <f t="shared" si="7"/>
        <v>544000</v>
      </c>
      <c r="J20" s="102">
        <f t="shared" si="7"/>
        <v>0</v>
      </c>
      <c r="K20" s="102">
        <f t="shared" si="7"/>
        <v>9200</v>
      </c>
      <c r="L20" s="102">
        <f t="shared" si="7"/>
        <v>9200</v>
      </c>
      <c r="M20" s="102">
        <f t="shared" si="7"/>
        <v>0</v>
      </c>
      <c r="N20" s="102">
        <f t="shared" si="7"/>
        <v>0</v>
      </c>
      <c r="O20" s="102">
        <f t="shared" si="7"/>
        <v>0</v>
      </c>
      <c r="P20" s="102">
        <f t="shared" si="7"/>
        <v>0</v>
      </c>
      <c r="Q20" s="90">
        <f t="shared" si="1"/>
        <v>3872900</v>
      </c>
    </row>
    <row r="21" spans="1:17" ht="78" customHeight="1">
      <c r="A21" s="97"/>
      <c r="B21" s="354" t="s">
        <v>128</v>
      </c>
      <c r="C21" s="231" t="s">
        <v>127</v>
      </c>
      <c r="D21" s="354" t="s">
        <v>371</v>
      </c>
      <c r="E21" s="208" t="s">
        <v>129</v>
      </c>
      <c r="F21" s="102">
        <v>150000</v>
      </c>
      <c r="G21" s="103">
        <v>150000</v>
      </c>
      <c r="H21" s="103"/>
      <c r="I21" s="103"/>
      <c r="J21" s="102"/>
      <c r="K21" s="102"/>
      <c r="L21" s="102"/>
      <c r="M21" s="102"/>
      <c r="N21" s="102"/>
      <c r="O21" s="102"/>
      <c r="P21" s="102"/>
      <c r="Q21" s="90">
        <f t="shared" si="1"/>
        <v>150000</v>
      </c>
    </row>
    <row r="22" spans="1:17" ht="18.75">
      <c r="A22" s="97"/>
      <c r="B22" s="234" t="s">
        <v>464</v>
      </c>
      <c r="C22" s="231" t="s">
        <v>285</v>
      </c>
      <c r="D22" s="231" t="s">
        <v>371</v>
      </c>
      <c r="E22" s="108" t="s">
        <v>465</v>
      </c>
      <c r="F22" s="102">
        <v>3713700</v>
      </c>
      <c r="G22" s="103">
        <v>3713700</v>
      </c>
      <c r="H22" s="103">
        <v>1124420</v>
      </c>
      <c r="I22" s="103">
        <v>544000</v>
      </c>
      <c r="J22" s="102"/>
      <c r="K22" s="102">
        <v>9200</v>
      </c>
      <c r="L22" s="103">
        <v>9200</v>
      </c>
      <c r="M22" s="102"/>
      <c r="N22" s="102"/>
      <c r="O22" s="102"/>
      <c r="P22" s="103"/>
      <c r="Q22" s="90">
        <f t="shared" si="1"/>
        <v>3722900</v>
      </c>
    </row>
    <row r="23" spans="1:17" ht="37.5" hidden="1">
      <c r="A23" s="97"/>
      <c r="B23" s="335">
        <v>100102</v>
      </c>
      <c r="C23" s="314" t="s">
        <v>369</v>
      </c>
      <c r="D23" s="314"/>
      <c r="E23" s="315" t="s">
        <v>370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90">
        <f t="shared" si="1"/>
        <v>0</v>
      </c>
    </row>
    <row r="24" spans="1:17" ht="37.5" hidden="1">
      <c r="A24" s="97"/>
      <c r="B24" s="231">
        <v>150202</v>
      </c>
      <c r="C24" s="316" t="s">
        <v>372</v>
      </c>
      <c r="D24" s="316"/>
      <c r="E24" s="317" t="s">
        <v>373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18.75" hidden="1">
      <c r="A25" s="97"/>
      <c r="B25" s="198" t="s">
        <v>125</v>
      </c>
      <c r="C25" s="337" t="s">
        <v>466</v>
      </c>
      <c r="D25" s="214" t="s">
        <v>125</v>
      </c>
      <c r="E25" s="339" t="s">
        <v>467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90">
        <f t="shared" si="1"/>
        <v>0</v>
      </c>
    </row>
    <row r="26" spans="1:17" ht="37.5" hidden="1">
      <c r="A26" s="97"/>
      <c r="B26" s="231" t="s">
        <v>486</v>
      </c>
      <c r="C26" s="231" t="s">
        <v>487</v>
      </c>
      <c r="D26" s="231" t="s">
        <v>372</v>
      </c>
      <c r="E26" s="108" t="s">
        <v>488</v>
      </c>
      <c r="F26" s="102"/>
      <c r="G26" s="103"/>
      <c r="H26" s="103"/>
      <c r="I26" s="103"/>
      <c r="J26" s="103"/>
      <c r="K26" s="102"/>
      <c r="L26" s="102"/>
      <c r="M26" s="103"/>
      <c r="N26" s="103"/>
      <c r="O26" s="103"/>
      <c r="P26" s="103"/>
      <c r="Q26" s="90">
        <f t="shared" si="1"/>
        <v>0</v>
      </c>
    </row>
    <row r="27" spans="1:17" ht="18.75">
      <c r="A27" s="97"/>
      <c r="B27" s="198" t="s">
        <v>125</v>
      </c>
      <c r="C27" s="337" t="s">
        <v>466</v>
      </c>
      <c r="D27" s="214" t="s">
        <v>125</v>
      </c>
      <c r="E27" s="339" t="s">
        <v>467</v>
      </c>
      <c r="F27" s="102">
        <f>F28</f>
        <v>0</v>
      </c>
      <c r="G27" s="102">
        <f>G28</f>
        <v>0</v>
      </c>
      <c r="H27" s="102">
        <f>H28</f>
        <v>0</v>
      </c>
      <c r="I27" s="102">
        <f>I28</f>
        <v>0</v>
      </c>
      <c r="J27" s="102">
        <f>J28</f>
        <v>0</v>
      </c>
      <c r="K27" s="102">
        <f aca="true" t="shared" si="8" ref="K27:P27">K28+K30+K29</f>
        <v>1754078.51</v>
      </c>
      <c r="L27" s="102">
        <f t="shared" si="8"/>
        <v>1754078.51</v>
      </c>
      <c r="M27" s="102">
        <f t="shared" si="8"/>
        <v>0</v>
      </c>
      <c r="N27" s="102">
        <f t="shared" si="8"/>
        <v>0</v>
      </c>
      <c r="O27" s="102">
        <f t="shared" si="8"/>
        <v>0</v>
      </c>
      <c r="P27" s="102">
        <f t="shared" si="8"/>
        <v>0</v>
      </c>
      <c r="Q27" s="90">
        <f t="shared" si="1"/>
        <v>1754078.51</v>
      </c>
    </row>
    <row r="28" spans="1:17" ht="66.75" customHeight="1" hidden="1">
      <c r="A28" s="97"/>
      <c r="B28" s="231" t="s">
        <v>163</v>
      </c>
      <c r="C28" s="231" t="s">
        <v>164</v>
      </c>
      <c r="D28" s="231" t="s">
        <v>162</v>
      </c>
      <c r="E28" s="108" t="s">
        <v>165</v>
      </c>
      <c r="F28" s="102"/>
      <c r="G28" s="103"/>
      <c r="H28" s="103"/>
      <c r="I28" s="103"/>
      <c r="J28" s="103"/>
      <c r="K28" s="102"/>
      <c r="L28" s="102"/>
      <c r="M28" s="103"/>
      <c r="N28" s="103"/>
      <c r="O28" s="103"/>
      <c r="P28" s="103"/>
      <c r="Q28" s="90">
        <f t="shared" si="1"/>
        <v>0</v>
      </c>
    </row>
    <row r="29" spans="1:17" ht="66.75" customHeight="1">
      <c r="A29" s="97"/>
      <c r="B29" s="231" t="s">
        <v>420</v>
      </c>
      <c r="C29" s="231" t="s">
        <v>421</v>
      </c>
      <c r="D29" s="231" t="s">
        <v>162</v>
      </c>
      <c r="E29" s="108" t="s">
        <v>422</v>
      </c>
      <c r="F29" s="102"/>
      <c r="G29" s="103"/>
      <c r="H29" s="103"/>
      <c r="I29" s="103"/>
      <c r="J29" s="103"/>
      <c r="K29" s="102">
        <v>620000</v>
      </c>
      <c r="L29" s="102">
        <v>620000</v>
      </c>
      <c r="M29" s="103"/>
      <c r="N29" s="103"/>
      <c r="O29" s="103"/>
      <c r="P29" s="103"/>
      <c r="Q29" s="90">
        <f t="shared" si="1"/>
        <v>620000</v>
      </c>
    </row>
    <row r="30" spans="1:17" ht="62.25" customHeight="1">
      <c r="A30" s="97"/>
      <c r="B30" s="231" t="s">
        <v>91</v>
      </c>
      <c r="C30" s="231" t="s">
        <v>92</v>
      </c>
      <c r="D30" s="231" t="s">
        <v>162</v>
      </c>
      <c r="E30" s="108" t="s">
        <v>93</v>
      </c>
      <c r="F30" s="102"/>
      <c r="G30" s="103"/>
      <c r="H30" s="103"/>
      <c r="I30" s="103"/>
      <c r="J30" s="103"/>
      <c r="K30" s="102">
        <v>1134078.51</v>
      </c>
      <c r="L30" s="102">
        <v>1134078.51</v>
      </c>
      <c r="M30" s="103"/>
      <c r="N30" s="103"/>
      <c r="O30" s="103"/>
      <c r="P30" s="103"/>
      <c r="Q30" s="90">
        <f t="shared" si="1"/>
        <v>1134078.51</v>
      </c>
    </row>
    <row r="31" spans="1:17" ht="37.5">
      <c r="A31" s="97"/>
      <c r="B31" s="214" t="s">
        <v>125</v>
      </c>
      <c r="C31" s="337" t="s">
        <v>41</v>
      </c>
      <c r="D31" s="340" t="s">
        <v>125</v>
      </c>
      <c r="E31" s="38" t="s">
        <v>468</v>
      </c>
      <c r="F31" s="102">
        <f>F32+F34</f>
        <v>2028000</v>
      </c>
      <c r="G31" s="102">
        <f aca="true" t="shared" si="9" ref="G31:P31">G33+G35</f>
        <v>2028000</v>
      </c>
      <c r="H31" s="102">
        <f t="shared" si="9"/>
        <v>0</v>
      </c>
      <c r="I31" s="102">
        <f t="shared" si="9"/>
        <v>0</v>
      </c>
      <c r="J31" s="102">
        <f t="shared" si="9"/>
        <v>0</v>
      </c>
      <c r="K31" s="102">
        <f t="shared" si="9"/>
        <v>0</v>
      </c>
      <c r="L31" s="102"/>
      <c r="M31" s="102">
        <f t="shared" si="9"/>
        <v>0</v>
      </c>
      <c r="N31" s="102">
        <f t="shared" si="9"/>
        <v>0</v>
      </c>
      <c r="O31" s="102">
        <f t="shared" si="9"/>
        <v>0</v>
      </c>
      <c r="P31" s="102">
        <f t="shared" si="9"/>
        <v>0</v>
      </c>
      <c r="Q31" s="90">
        <f t="shared" si="1"/>
        <v>2028000</v>
      </c>
    </row>
    <row r="32" spans="1:17" ht="37.5">
      <c r="A32" s="97"/>
      <c r="B32" s="341" t="s">
        <v>470</v>
      </c>
      <c r="C32" s="228" t="s">
        <v>469</v>
      </c>
      <c r="D32" s="324" t="s">
        <v>125</v>
      </c>
      <c r="E32" s="326" t="s">
        <v>471</v>
      </c>
      <c r="F32" s="102">
        <f>F33</f>
        <v>300000</v>
      </c>
      <c r="G32" s="102">
        <f aca="true" t="shared" si="10" ref="G32:P32">G33</f>
        <v>300000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/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300000</v>
      </c>
    </row>
    <row r="33" spans="1:17" ht="37.5">
      <c r="A33" s="97"/>
      <c r="B33" s="342" t="s">
        <v>472</v>
      </c>
      <c r="C33" s="343" t="s">
        <v>473</v>
      </c>
      <c r="D33" s="343" t="s">
        <v>146</v>
      </c>
      <c r="E33" s="344" t="s">
        <v>147</v>
      </c>
      <c r="F33" s="102">
        <v>300000</v>
      </c>
      <c r="G33" s="103">
        <v>300000</v>
      </c>
      <c r="H33" s="103"/>
      <c r="I33" s="103"/>
      <c r="J33" s="103"/>
      <c r="K33" s="102"/>
      <c r="L33" s="102"/>
      <c r="M33" s="102"/>
      <c r="N33" s="102"/>
      <c r="O33" s="102"/>
      <c r="P33" s="102"/>
      <c r="Q33" s="90">
        <f t="shared" si="1"/>
        <v>300000</v>
      </c>
    </row>
    <row r="34" spans="1:17" ht="37.5">
      <c r="A34" s="97"/>
      <c r="B34" s="356" t="s">
        <v>265</v>
      </c>
      <c r="C34" s="343" t="s">
        <v>266</v>
      </c>
      <c r="D34" s="357" t="s">
        <v>125</v>
      </c>
      <c r="E34" s="344" t="s">
        <v>267</v>
      </c>
      <c r="F34" s="102">
        <f>F35</f>
        <v>1728000</v>
      </c>
      <c r="G34" s="102">
        <f aca="true" t="shared" si="11" ref="G34:P34">G35</f>
        <v>1728000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1728000</v>
      </c>
    </row>
    <row r="35" spans="1:17" ht="59.25" customHeight="1">
      <c r="A35" s="97"/>
      <c r="B35" s="345" t="s">
        <v>261</v>
      </c>
      <c r="C35" s="228" t="s">
        <v>262</v>
      </c>
      <c r="D35" s="346" t="s">
        <v>374</v>
      </c>
      <c r="E35" s="108" t="s">
        <v>263</v>
      </c>
      <c r="F35" s="102">
        <v>1728000</v>
      </c>
      <c r="G35" s="103">
        <v>1728000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90">
        <f t="shared" si="1"/>
        <v>1728000</v>
      </c>
    </row>
    <row r="36" spans="1:17" ht="39.75" customHeight="1">
      <c r="A36" s="97"/>
      <c r="B36" s="214" t="s">
        <v>125</v>
      </c>
      <c r="C36" s="347" t="s">
        <v>474</v>
      </c>
      <c r="D36" s="214" t="s">
        <v>125</v>
      </c>
      <c r="E36" s="38" t="s">
        <v>475</v>
      </c>
      <c r="F36" s="102">
        <f>F37</f>
        <v>20000</v>
      </c>
      <c r="G36" s="102">
        <f aca="true" t="shared" si="12" ref="G36:P36">G37</f>
        <v>20000</v>
      </c>
      <c r="H36" s="102">
        <f t="shared" si="12"/>
        <v>0</v>
      </c>
      <c r="I36" s="102">
        <f t="shared" si="12"/>
        <v>0</v>
      </c>
      <c r="J36" s="102">
        <f t="shared" si="12"/>
        <v>0</v>
      </c>
      <c r="K36" s="102">
        <f t="shared" si="12"/>
        <v>0</v>
      </c>
      <c r="L36" s="102"/>
      <c r="M36" s="102">
        <f t="shared" si="12"/>
        <v>0</v>
      </c>
      <c r="N36" s="102">
        <f t="shared" si="12"/>
        <v>0</v>
      </c>
      <c r="O36" s="102">
        <f t="shared" si="12"/>
        <v>0</v>
      </c>
      <c r="P36" s="102">
        <f t="shared" si="12"/>
        <v>0</v>
      </c>
      <c r="Q36" s="90">
        <f t="shared" si="1"/>
        <v>20000</v>
      </c>
    </row>
    <row r="37" spans="1:17" ht="42" customHeight="1">
      <c r="A37" s="97"/>
      <c r="B37" s="345" t="s">
        <v>476</v>
      </c>
      <c r="C37" s="228" t="s">
        <v>477</v>
      </c>
      <c r="D37" s="346" t="s">
        <v>375</v>
      </c>
      <c r="E37" s="108" t="s">
        <v>148</v>
      </c>
      <c r="F37" s="102">
        <v>20000</v>
      </c>
      <c r="G37" s="103">
        <v>20000</v>
      </c>
      <c r="H37" s="103"/>
      <c r="I37" s="103"/>
      <c r="J37" s="103"/>
      <c r="K37" s="102"/>
      <c r="L37" s="102"/>
      <c r="M37" s="102"/>
      <c r="N37" s="102"/>
      <c r="O37" s="102"/>
      <c r="P37" s="102"/>
      <c r="Q37" s="90">
        <f t="shared" si="1"/>
        <v>20000</v>
      </c>
    </row>
    <row r="38" spans="1:17" ht="62.25" customHeight="1">
      <c r="A38" s="97"/>
      <c r="B38" s="214" t="s">
        <v>125</v>
      </c>
      <c r="C38" s="347" t="s">
        <v>478</v>
      </c>
      <c r="D38" s="214" t="s">
        <v>125</v>
      </c>
      <c r="E38" s="38" t="s">
        <v>479</v>
      </c>
      <c r="F38" s="102">
        <f>F39</f>
        <v>50000</v>
      </c>
      <c r="G38" s="102">
        <f aca="true" t="shared" si="13" ref="G38:P38">G39</f>
        <v>50000</v>
      </c>
      <c r="H38" s="102">
        <f t="shared" si="13"/>
        <v>0</v>
      </c>
      <c r="I38" s="102">
        <f t="shared" si="13"/>
        <v>0</v>
      </c>
      <c r="J38" s="102">
        <f t="shared" si="13"/>
        <v>0</v>
      </c>
      <c r="K38" s="102">
        <f t="shared" si="13"/>
        <v>0</v>
      </c>
      <c r="L38" s="102"/>
      <c r="M38" s="102">
        <f t="shared" si="13"/>
        <v>0</v>
      </c>
      <c r="N38" s="102">
        <f t="shared" si="13"/>
        <v>0</v>
      </c>
      <c r="O38" s="102">
        <f t="shared" si="13"/>
        <v>0</v>
      </c>
      <c r="P38" s="102">
        <f t="shared" si="13"/>
        <v>0</v>
      </c>
      <c r="Q38" s="90">
        <f t="shared" si="1"/>
        <v>50000</v>
      </c>
    </row>
    <row r="39" spans="1:17" ht="60" customHeight="1">
      <c r="A39" s="97"/>
      <c r="B39" s="345" t="s">
        <v>480</v>
      </c>
      <c r="C39" s="98" t="s">
        <v>481</v>
      </c>
      <c r="D39" s="98" t="s">
        <v>376</v>
      </c>
      <c r="E39" s="348" t="s">
        <v>482</v>
      </c>
      <c r="F39" s="102">
        <v>50000</v>
      </c>
      <c r="G39" s="103">
        <v>50000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90">
        <f t="shared" si="1"/>
        <v>50000</v>
      </c>
    </row>
    <row r="40" spans="1:17" s="96" customFormat="1" ht="44.25" customHeight="1">
      <c r="A40" s="92"/>
      <c r="B40" s="214" t="s">
        <v>125</v>
      </c>
      <c r="C40" s="350" t="s">
        <v>493</v>
      </c>
      <c r="D40" s="214" t="s">
        <v>125</v>
      </c>
      <c r="E40" s="351" t="s">
        <v>494</v>
      </c>
      <c r="F40" s="95">
        <f>F41</f>
        <v>0</v>
      </c>
      <c r="G40" s="95">
        <f aca="true" t="shared" si="14" ref="G40:P40">G41</f>
        <v>0</v>
      </c>
      <c r="H40" s="95">
        <f t="shared" si="14"/>
        <v>0</v>
      </c>
      <c r="I40" s="95">
        <f t="shared" si="14"/>
        <v>0</v>
      </c>
      <c r="J40" s="95">
        <f t="shared" si="14"/>
        <v>0</v>
      </c>
      <c r="K40" s="95">
        <f t="shared" si="14"/>
        <v>38700</v>
      </c>
      <c r="L40" s="95"/>
      <c r="M40" s="95">
        <f t="shared" si="14"/>
        <v>0</v>
      </c>
      <c r="N40" s="95">
        <f t="shared" si="14"/>
        <v>0</v>
      </c>
      <c r="O40" s="95">
        <f t="shared" si="14"/>
        <v>0</v>
      </c>
      <c r="P40" s="95">
        <f t="shared" si="14"/>
        <v>38700</v>
      </c>
      <c r="Q40" s="90">
        <f t="shared" si="1"/>
        <v>38700</v>
      </c>
    </row>
    <row r="41" spans="1:17" ht="42.75" customHeight="1">
      <c r="A41" s="97"/>
      <c r="B41" s="98" t="s">
        <v>490</v>
      </c>
      <c r="C41" s="98" t="s">
        <v>491</v>
      </c>
      <c r="D41" s="98" t="s">
        <v>149</v>
      </c>
      <c r="E41" s="207" t="s">
        <v>492</v>
      </c>
      <c r="F41" s="95"/>
      <c r="G41" s="99"/>
      <c r="H41" s="99"/>
      <c r="I41" s="99"/>
      <c r="J41" s="99"/>
      <c r="K41" s="95">
        <v>38700</v>
      </c>
      <c r="L41" s="95"/>
      <c r="M41" s="99"/>
      <c r="N41" s="99"/>
      <c r="O41" s="99"/>
      <c r="P41" s="99">
        <v>38700</v>
      </c>
      <c r="Q41" s="90">
        <f t="shared" si="1"/>
        <v>38700</v>
      </c>
    </row>
    <row r="42" spans="1:17" ht="61.5" customHeight="1">
      <c r="A42" s="110"/>
      <c r="B42" s="210" t="s">
        <v>513</v>
      </c>
      <c r="C42" s="210"/>
      <c r="D42" s="210"/>
      <c r="E42" s="203" t="s">
        <v>498</v>
      </c>
      <c r="F42" s="211">
        <f>F43</f>
        <v>38301647</v>
      </c>
      <c r="G42" s="211">
        <f aca="true" t="shared" si="15" ref="G42:P42">G43</f>
        <v>38301647</v>
      </c>
      <c r="H42" s="211">
        <f t="shared" si="15"/>
        <v>24537450</v>
      </c>
      <c r="I42" s="211">
        <f t="shared" si="15"/>
        <v>5229335</v>
      </c>
      <c r="J42" s="211">
        <f t="shared" si="15"/>
        <v>0</v>
      </c>
      <c r="K42" s="211">
        <f t="shared" si="15"/>
        <v>1781302.63</v>
      </c>
      <c r="L42" s="211">
        <f t="shared" si="15"/>
        <v>954302.63</v>
      </c>
      <c r="M42" s="211">
        <f t="shared" si="15"/>
        <v>807000</v>
      </c>
      <c r="N42" s="211">
        <f t="shared" si="15"/>
        <v>0</v>
      </c>
      <c r="O42" s="211">
        <f t="shared" si="15"/>
        <v>0</v>
      </c>
      <c r="P42" s="211">
        <f t="shared" si="15"/>
        <v>20000</v>
      </c>
      <c r="Q42" s="90">
        <f t="shared" si="1"/>
        <v>40082949.63</v>
      </c>
    </row>
    <row r="43" spans="1:17" ht="55.5" customHeight="1">
      <c r="A43" s="97"/>
      <c r="B43" s="205" t="s">
        <v>514</v>
      </c>
      <c r="C43" s="205"/>
      <c r="D43" s="205"/>
      <c r="E43" s="213" t="s">
        <v>498</v>
      </c>
      <c r="F43" s="217">
        <f aca="true" t="shared" si="16" ref="F43:P43">F44+F46+F57+F61+F66</f>
        <v>38301647</v>
      </c>
      <c r="G43" s="217">
        <f t="shared" si="16"/>
        <v>38301647</v>
      </c>
      <c r="H43" s="217">
        <f t="shared" si="16"/>
        <v>24537450</v>
      </c>
      <c r="I43" s="217">
        <f t="shared" si="16"/>
        <v>5229335</v>
      </c>
      <c r="J43" s="217">
        <f t="shared" si="16"/>
        <v>0</v>
      </c>
      <c r="K43" s="217">
        <f t="shared" si="16"/>
        <v>1781302.63</v>
      </c>
      <c r="L43" s="217">
        <f t="shared" si="16"/>
        <v>954302.63</v>
      </c>
      <c r="M43" s="217">
        <f t="shared" si="16"/>
        <v>807000</v>
      </c>
      <c r="N43" s="217">
        <f t="shared" si="16"/>
        <v>0</v>
      </c>
      <c r="O43" s="217">
        <f t="shared" si="16"/>
        <v>0</v>
      </c>
      <c r="P43" s="217">
        <f t="shared" si="16"/>
        <v>20000</v>
      </c>
      <c r="Q43" s="90">
        <f t="shared" si="1"/>
        <v>40082949.63</v>
      </c>
    </row>
    <row r="44" spans="1:17" ht="34.5" customHeight="1">
      <c r="A44" s="97"/>
      <c r="B44" s="198" t="s">
        <v>125</v>
      </c>
      <c r="C44" s="93" t="s">
        <v>126</v>
      </c>
      <c r="D44" s="198" t="s">
        <v>125</v>
      </c>
      <c r="E44" s="94" t="s">
        <v>40</v>
      </c>
      <c r="F44" s="111">
        <f>F45</f>
        <v>440000</v>
      </c>
      <c r="G44" s="111">
        <f aca="true" t="shared" si="17" ref="G44:P44">G45</f>
        <v>440000</v>
      </c>
      <c r="H44" s="111">
        <f t="shared" si="17"/>
        <v>343530</v>
      </c>
      <c r="I44" s="433">
        <f t="shared" si="17"/>
        <v>0</v>
      </c>
      <c r="J44" s="111">
        <f t="shared" si="17"/>
        <v>0</v>
      </c>
      <c r="K44" s="111">
        <f t="shared" si="17"/>
        <v>0</v>
      </c>
      <c r="L44" s="111"/>
      <c r="M44" s="111">
        <f t="shared" si="17"/>
        <v>0</v>
      </c>
      <c r="N44" s="111">
        <f t="shared" si="17"/>
        <v>0</v>
      </c>
      <c r="O44" s="111">
        <f t="shared" si="17"/>
        <v>0</v>
      </c>
      <c r="P44" s="111">
        <f t="shared" si="17"/>
        <v>0</v>
      </c>
      <c r="Q44" s="90">
        <f t="shared" si="1"/>
        <v>440000</v>
      </c>
    </row>
    <row r="45" spans="1:17" ht="66" customHeight="1">
      <c r="A45" s="97"/>
      <c r="B45" s="98" t="s">
        <v>516</v>
      </c>
      <c r="C45" s="98" t="s">
        <v>517</v>
      </c>
      <c r="D45" s="98" t="s">
        <v>368</v>
      </c>
      <c r="E45" s="207" t="s">
        <v>519</v>
      </c>
      <c r="F45" s="111">
        <v>440000</v>
      </c>
      <c r="G45" s="104">
        <v>440000</v>
      </c>
      <c r="H45" s="104">
        <v>343530</v>
      </c>
      <c r="I45" s="427"/>
      <c r="J45" s="111"/>
      <c r="K45" s="104"/>
      <c r="L45" s="104"/>
      <c r="M45" s="104"/>
      <c r="N45" s="104"/>
      <c r="O45" s="104"/>
      <c r="P45" s="104"/>
      <c r="Q45" s="90">
        <f t="shared" si="1"/>
        <v>440000</v>
      </c>
    </row>
    <row r="46" spans="1:17" ht="27" customHeight="1">
      <c r="A46" s="97"/>
      <c r="B46" s="198" t="s">
        <v>125</v>
      </c>
      <c r="C46" s="93" t="s">
        <v>58</v>
      </c>
      <c r="D46" s="198" t="s">
        <v>125</v>
      </c>
      <c r="E46" s="94" t="s">
        <v>59</v>
      </c>
      <c r="F46" s="111">
        <f>F47+F48+F52+F53+F54</f>
        <v>35833397</v>
      </c>
      <c r="G46" s="111">
        <f>G47+G48+G52+G53+G54</f>
        <v>35833397</v>
      </c>
      <c r="H46" s="111">
        <f>H47+H48+H52+H53+H54</f>
        <v>23091320</v>
      </c>
      <c r="I46" s="111">
        <f>I47+I48+I52+I53+I54</f>
        <v>4929999</v>
      </c>
      <c r="J46" s="111">
        <f>J47+J48+J52+J53+J54</f>
        <v>0</v>
      </c>
      <c r="K46" s="111">
        <f aca="true" t="shared" si="18" ref="K46:P46">K47+K48+K52+K53+K54+K69</f>
        <v>1781302.63</v>
      </c>
      <c r="L46" s="111">
        <f t="shared" si="18"/>
        <v>954302.63</v>
      </c>
      <c r="M46" s="111">
        <f t="shared" si="18"/>
        <v>807000</v>
      </c>
      <c r="N46" s="111">
        <f t="shared" si="18"/>
        <v>0</v>
      </c>
      <c r="O46" s="111">
        <f t="shared" si="18"/>
        <v>0</v>
      </c>
      <c r="P46" s="111">
        <f t="shared" si="18"/>
        <v>20000</v>
      </c>
      <c r="Q46" s="90">
        <f t="shared" si="1"/>
        <v>37614699.63</v>
      </c>
    </row>
    <row r="47" spans="1:17" ht="33.75" customHeight="1">
      <c r="A47" s="97"/>
      <c r="B47" s="231" t="s">
        <v>10</v>
      </c>
      <c r="C47" s="231" t="s">
        <v>508</v>
      </c>
      <c r="D47" s="231" t="s">
        <v>499</v>
      </c>
      <c r="E47" s="108" t="s">
        <v>11</v>
      </c>
      <c r="F47" s="102">
        <v>6049300</v>
      </c>
      <c r="G47" s="103">
        <v>6049300</v>
      </c>
      <c r="H47" s="103">
        <v>3623300</v>
      </c>
      <c r="I47" s="103">
        <v>909009</v>
      </c>
      <c r="J47" s="112"/>
      <c r="K47" s="102">
        <v>310500</v>
      </c>
      <c r="L47" s="102">
        <v>10500</v>
      </c>
      <c r="M47" s="103">
        <v>300000</v>
      </c>
      <c r="N47" s="113">
        <v>0</v>
      </c>
      <c r="O47" s="113">
        <v>0</v>
      </c>
      <c r="P47" s="105"/>
      <c r="Q47" s="90">
        <f t="shared" si="1"/>
        <v>6359800</v>
      </c>
    </row>
    <row r="48" spans="1:17" ht="96" customHeight="1">
      <c r="A48" s="97"/>
      <c r="B48" s="231" t="s">
        <v>12</v>
      </c>
      <c r="C48" s="231" t="s">
        <v>60</v>
      </c>
      <c r="D48" s="231" t="s">
        <v>500</v>
      </c>
      <c r="E48" s="108" t="s">
        <v>152</v>
      </c>
      <c r="F48" s="102">
        <v>25021657</v>
      </c>
      <c r="G48" s="103">
        <v>25021657</v>
      </c>
      <c r="H48" s="103">
        <v>16002300</v>
      </c>
      <c r="I48" s="103">
        <v>3802549</v>
      </c>
      <c r="J48" s="112"/>
      <c r="K48" s="102">
        <v>1166882</v>
      </c>
      <c r="L48" s="102">
        <v>684882</v>
      </c>
      <c r="M48" s="103">
        <v>482000</v>
      </c>
      <c r="N48" s="113"/>
      <c r="O48" s="113"/>
      <c r="P48" s="103"/>
      <c r="Q48" s="90">
        <f t="shared" si="1"/>
        <v>26188539</v>
      </c>
    </row>
    <row r="49" spans="1:17" ht="132.75" customHeight="1">
      <c r="A49" s="97"/>
      <c r="B49" s="320" t="s">
        <v>12</v>
      </c>
      <c r="C49" s="320" t="s">
        <v>60</v>
      </c>
      <c r="D49" s="320" t="s">
        <v>500</v>
      </c>
      <c r="E49" s="114" t="s">
        <v>153</v>
      </c>
      <c r="F49" s="115">
        <v>13403700</v>
      </c>
      <c r="G49" s="115">
        <v>13403700</v>
      </c>
      <c r="H49" s="115">
        <v>10986600</v>
      </c>
      <c r="I49" s="434"/>
      <c r="J49" s="115"/>
      <c r="K49" s="102"/>
      <c r="L49" s="102"/>
      <c r="M49" s="103"/>
      <c r="N49" s="113"/>
      <c r="O49" s="113"/>
      <c r="P49" s="105"/>
      <c r="Q49" s="90">
        <f t="shared" si="1"/>
        <v>13403700</v>
      </c>
    </row>
    <row r="50" spans="1:17" ht="186.75" customHeight="1">
      <c r="A50" s="97"/>
      <c r="B50" s="320" t="s">
        <v>12</v>
      </c>
      <c r="C50" s="320" t="s">
        <v>60</v>
      </c>
      <c r="D50" s="320" t="s">
        <v>500</v>
      </c>
      <c r="E50" s="114" t="s">
        <v>611</v>
      </c>
      <c r="F50" s="115">
        <v>316900</v>
      </c>
      <c r="G50" s="115">
        <v>316900</v>
      </c>
      <c r="H50" s="115">
        <v>259800</v>
      </c>
      <c r="I50" s="434"/>
      <c r="J50" s="115"/>
      <c r="K50" s="567">
        <v>102800</v>
      </c>
      <c r="L50" s="567">
        <v>102800</v>
      </c>
      <c r="M50" s="103"/>
      <c r="N50" s="113"/>
      <c r="O50" s="113"/>
      <c r="P50" s="105"/>
      <c r="Q50" s="90">
        <f t="shared" si="1"/>
        <v>419700</v>
      </c>
    </row>
    <row r="51" spans="1:17" ht="194.25" customHeight="1">
      <c r="A51" s="97"/>
      <c r="B51" s="320" t="s">
        <v>12</v>
      </c>
      <c r="C51" s="320" t="s">
        <v>60</v>
      </c>
      <c r="D51" s="320" t="s">
        <v>500</v>
      </c>
      <c r="E51" s="114" t="s">
        <v>0</v>
      </c>
      <c r="F51" s="115">
        <v>902100</v>
      </c>
      <c r="G51" s="115">
        <v>902100</v>
      </c>
      <c r="H51" s="115">
        <v>739400</v>
      </c>
      <c r="I51" s="434"/>
      <c r="J51" s="115"/>
      <c r="K51" s="102"/>
      <c r="L51" s="102"/>
      <c r="M51" s="103"/>
      <c r="N51" s="113"/>
      <c r="O51" s="113"/>
      <c r="P51" s="105"/>
      <c r="Q51" s="90"/>
    </row>
    <row r="52" spans="1:17" ht="57.75" customHeight="1">
      <c r="A52" s="97"/>
      <c r="B52" s="231" t="s">
        <v>13</v>
      </c>
      <c r="C52" s="231" t="s">
        <v>137</v>
      </c>
      <c r="D52" s="231" t="s">
        <v>511</v>
      </c>
      <c r="E52" s="208" t="s">
        <v>178</v>
      </c>
      <c r="F52" s="102">
        <v>2881000</v>
      </c>
      <c r="G52" s="103">
        <v>2881000</v>
      </c>
      <c r="H52" s="103">
        <v>2033400</v>
      </c>
      <c r="I52" s="103">
        <v>147761</v>
      </c>
      <c r="J52" s="112"/>
      <c r="K52" s="102">
        <v>45000</v>
      </c>
      <c r="L52" s="102"/>
      <c r="M52" s="103">
        <v>25000</v>
      </c>
      <c r="N52" s="113"/>
      <c r="O52" s="113"/>
      <c r="P52" s="105">
        <v>20000</v>
      </c>
      <c r="Q52" s="90">
        <f aca="true" t="shared" si="19" ref="Q52:Q85">F52+K52</f>
        <v>2926000</v>
      </c>
    </row>
    <row r="53" spans="1:17" ht="44.25" customHeight="1">
      <c r="A53" s="97"/>
      <c r="B53" s="231" t="s">
        <v>14</v>
      </c>
      <c r="C53" s="231" t="s">
        <v>17</v>
      </c>
      <c r="D53" s="231" t="s">
        <v>501</v>
      </c>
      <c r="E53" s="208" t="s">
        <v>15</v>
      </c>
      <c r="F53" s="102">
        <v>324100</v>
      </c>
      <c r="G53" s="103">
        <v>324100</v>
      </c>
      <c r="H53" s="103">
        <v>252800</v>
      </c>
      <c r="I53" s="432"/>
      <c r="J53" s="104"/>
      <c r="K53" s="102"/>
      <c r="L53" s="102"/>
      <c r="M53" s="113"/>
      <c r="N53" s="113"/>
      <c r="O53" s="113"/>
      <c r="P53" s="105"/>
      <c r="Q53" s="90">
        <f t="shared" si="19"/>
        <v>324100</v>
      </c>
    </row>
    <row r="54" spans="1:17" s="118" customFormat="1" ht="41.25" customHeight="1">
      <c r="A54" s="116"/>
      <c r="B54" s="234" t="s">
        <v>16</v>
      </c>
      <c r="C54" s="234" t="s">
        <v>18</v>
      </c>
      <c r="D54" s="231" t="s">
        <v>125</v>
      </c>
      <c r="E54" s="216" t="s">
        <v>19</v>
      </c>
      <c r="F54" s="102">
        <f>F55+F56</f>
        <v>1557340</v>
      </c>
      <c r="G54" s="102">
        <f aca="true" t="shared" si="20" ref="G54:P54">G55+G56</f>
        <v>1557340</v>
      </c>
      <c r="H54" s="102">
        <f t="shared" si="20"/>
        <v>1179520</v>
      </c>
      <c r="I54" s="102">
        <f t="shared" si="20"/>
        <v>70680</v>
      </c>
      <c r="J54" s="102">
        <f t="shared" si="20"/>
        <v>0</v>
      </c>
      <c r="K54" s="102">
        <f t="shared" si="20"/>
        <v>0</v>
      </c>
      <c r="L54" s="102"/>
      <c r="M54" s="102">
        <f t="shared" si="20"/>
        <v>0</v>
      </c>
      <c r="N54" s="102">
        <f t="shared" si="20"/>
        <v>0</v>
      </c>
      <c r="O54" s="102">
        <f t="shared" si="20"/>
        <v>0</v>
      </c>
      <c r="P54" s="102">
        <f t="shared" si="20"/>
        <v>0</v>
      </c>
      <c r="Q54" s="90">
        <f t="shared" si="19"/>
        <v>1557340</v>
      </c>
    </row>
    <row r="55" spans="1:17" s="118" customFormat="1" ht="41.25" customHeight="1">
      <c r="A55" s="116"/>
      <c r="B55" s="352" t="s">
        <v>335</v>
      </c>
      <c r="C55" s="353" t="s">
        <v>334</v>
      </c>
      <c r="D55" s="234" t="s">
        <v>501</v>
      </c>
      <c r="E55" s="326" t="s">
        <v>336</v>
      </c>
      <c r="F55" s="102">
        <v>1550100</v>
      </c>
      <c r="G55" s="103">
        <v>1550100</v>
      </c>
      <c r="H55" s="103">
        <v>1179520</v>
      </c>
      <c r="I55" s="103">
        <v>70680</v>
      </c>
      <c r="J55" s="117"/>
      <c r="K55" s="111"/>
      <c r="L55" s="111"/>
      <c r="M55" s="104"/>
      <c r="N55" s="104"/>
      <c r="O55" s="104"/>
      <c r="P55" s="104"/>
      <c r="Q55" s="90">
        <f t="shared" si="19"/>
        <v>1550100</v>
      </c>
    </row>
    <row r="56" spans="1:17" s="118" customFormat="1" ht="41.25" customHeight="1">
      <c r="A56" s="116"/>
      <c r="B56" s="352" t="s">
        <v>154</v>
      </c>
      <c r="C56" s="353" t="s">
        <v>155</v>
      </c>
      <c r="D56" s="234" t="s">
        <v>501</v>
      </c>
      <c r="E56" s="326" t="s">
        <v>157</v>
      </c>
      <c r="F56" s="102">
        <v>7240</v>
      </c>
      <c r="G56" s="103">
        <v>7240</v>
      </c>
      <c r="H56" s="432"/>
      <c r="I56" s="432"/>
      <c r="J56" s="117"/>
      <c r="K56" s="111"/>
      <c r="L56" s="111"/>
      <c r="M56" s="104"/>
      <c r="N56" s="104"/>
      <c r="O56" s="104"/>
      <c r="P56" s="104"/>
      <c r="Q56" s="90">
        <f t="shared" si="19"/>
        <v>7240</v>
      </c>
    </row>
    <row r="57" spans="1:17" ht="30" customHeight="1">
      <c r="A57" s="97"/>
      <c r="B57" s="198" t="s">
        <v>125</v>
      </c>
      <c r="C57" s="215" t="s">
        <v>52</v>
      </c>
      <c r="D57" s="214" t="s">
        <v>125</v>
      </c>
      <c r="E57" s="334" t="s">
        <v>51</v>
      </c>
      <c r="F57" s="102">
        <f>F58+F60</f>
        <v>128500</v>
      </c>
      <c r="G57" s="102">
        <f aca="true" t="shared" si="21" ref="G57:P57">G58+G60</f>
        <v>128500</v>
      </c>
      <c r="H57" s="431">
        <f t="shared" si="21"/>
        <v>0</v>
      </c>
      <c r="I57" s="431">
        <f t="shared" si="21"/>
        <v>0</v>
      </c>
      <c r="J57" s="102">
        <f t="shared" si="21"/>
        <v>0</v>
      </c>
      <c r="K57" s="102">
        <f t="shared" si="21"/>
        <v>0</v>
      </c>
      <c r="L57" s="102"/>
      <c r="M57" s="102">
        <f t="shared" si="21"/>
        <v>0</v>
      </c>
      <c r="N57" s="102">
        <f t="shared" si="21"/>
        <v>0</v>
      </c>
      <c r="O57" s="102">
        <f t="shared" si="21"/>
        <v>0</v>
      </c>
      <c r="P57" s="102">
        <f t="shared" si="21"/>
        <v>0</v>
      </c>
      <c r="Q57" s="90">
        <f t="shared" si="19"/>
        <v>128500</v>
      </c>
    </row>
    <row r="58" spans="1:17" ht="42.75" customHeight="1">
      <c r="A58" s="97"/>
      <c r="B58" s="234" t="s">
        <v>384</v>
      </c>
      <c r="C58" s="231" t="s">
        <v>120</v>
      </c>
      <c r="D58" s="231" t="s">
        <v>125</v>
      </c>
      <c r="E58" s="208" t="s">
        <v>385</v>
      </c>
      <c r="F58" s="102">
        <f>F59</f>
        <v>68500</v>
      </c>
      <c r="G58" s="102">
        <f aca="true" t="shared" si="22" ref="G58:P58">G59</f>
        <v>68500</v>
      </c>
      <c r="H58" s="431">
        <f t="shared" si="22"/>
        <v>0</v>
      </c>
      <c r="I58" s="431">
        <f t="shared" si="22"/>
        <v>0</v>
      </c>
      <c r="J58" s="102">
        <f t="shared" si="22"/>
        <v>0</v>
      </c>
      <c r="K58" s="102">
        <f t="shared" si="22"/>
        <v>0</v>
      </c>
      <c r="L58" s="102"/>
      <c r="M58" s="102">
        <f t="shared" si="22"/>
        <v>0</v>
      </c>
      <c r="N58" s="102">
        <f t="shared" si="22"/>
        <v>0</v>
      </c>
      <c r="O58" s="102">
        <f t="shared" si="22"/>
        <v>0</v>
      </c>
      <c r="P58" s="102">
        <f t="shared" si="22"/>
        <v>0</v>
      </c>
      <c r="Q58" s="90">
        <f t="shared" si="19"/>
        <v>68500</v>
      </c>
    </row>
    <row r="59" spans="1:17" ht="59.25" customHeight="1">
      <c r="A59" s="97"/>
      <c r="B59" s="234" t="s">
        <v>386</v>
      </c>
      <c r="C59" s="231" t="s">
        <v>387</v>
      </c>
      <c r="D59" s="231" t="s">
        <v>502</v>
      </c>
      <c r="E59" s="326" t="s">
        <v>388</v>
      </c>
      <c r="F59" s="102">
        <v>68500</v>
      </c>
      <c r="G59" s="103">
        <v>68500</v>
      </c>
      <c r="H59" s="427"/>
      <c r="I59" s="427"/>
      <c r="J59" s="104"/>
      <c r="K59" s="104"/>
      <c r="L59" s="104"/>
      <c r="M59" s="105"/>
      <c r="N59" s="105"/>
      <c r="O59" s="105"/>
      <c r="P59" s="105"/>
      <c r="Q59" s="90">
        <f t="shared" si="19"/>
        <v>68500</v>
      </c>
    </row>
    <row r="60" spans="1:18" ht="94.5" customHeight="1">
      <c r="A60" s="97"/>
      <c r="B60" s="327" t="s">
        <v>389</v>
      </c>
      <c r="C60" s="327" t="s">
        <v>61</v>
      </c>
      <c r="D60" s="327" t="s">
        <v>502</v>
      </c>
      <c r="E60" s="328" t="s">
        <v>190</v>
      </c>
      <c r="F60" s="102">
        <v>60000</v>
      </c>
      <c r="G60" s="447">
        <v>60000</v>
      </c>
      <c r="H60" s="432"/>
      <c r="I60" s="432"/>
      <c r="J60" s="103"/>
      <c r="K60" s="102"/>
      <c r="L60" s="102"/>
      <c r="M60" s="103"/>
      <c r="N60" s="103"/>
      <c r="O60" s="103"/>
      <c r="P60" s="103"/>
      <c r="Q60" s="90">
        <f t="shared" si="19"/>
        <v>60000</v>
      </c>
      <c r="R60" s="120"/>
    </row>
    <row r="61" spans="1:18" ht="30" customHeight="1">
      <c r="A61" s="97"/>
      <c r="B61" s="198" t="s">
        <v>125</v>
      </c>
      <c r="C61" s="93" t="s">
        <v>65</v>
      </c>
      <c r="D61" s="198" t="s">
        <v>125</v>
      </c>
      <c r="E61" s="94" t="s">
        <v>71</v>
      </c>
      <c r="F61" s="102">
        <f>F62+F64</f>
        <v>1899750</v>
      </c>
      <c r="G61" s="102">
        <f aca="true" t="shared" si="23" ref="G61:P61">G62+G64</f>
        <v>1899750</v>
      </c>
      <c r="H61" s="102">
        <f t="shared" si="23"/>
        <v>1102600</v>
      </c>
      <c r="I61" s="102">
        <f t="shared" si="23"/>
        <v>299336</v>
      </c>
      <c r="J61" s="102">
        <f t="shared" si="23"/>
        <v>0</v>
      </c>
      <c r="K61" s="102">
        <f t="shared" si="23"/>
        <v>0</v>
      </c>
      <c r="L61" s="102"/>
      <c r="M61" s="102">
        <f t="shared" si="23"/>
        <v>0</v>
      </c>
      <c r="N61" s="102">
        <f t="shared" si="23"/>
        <v>0</v>
      </c>
      <c r="O61" s="102">
        <f t="shared" si="23"/>
        <v>0</v>
      </c>
      <c r="P61" s="102">
        <f t="shared" si="23"/>
        <v>0</v>
      </c>
      <c r="Q61" s="90">
        <f t="shared" si="19"/>
        <v>1899750</v>
      </c>
      <c r="R61" s="120"/>
    </row>
    <row r="62" spans="1:17" ht="27" customHeight="1">
      <c r="A62" s="97"/>
      <c r="B62" s="323" t="s">
        <v>460</v>
      </c>
      <c r="C62" s="323" t="s">
        <v>63</v>
      </c>
      <c r="D62" s="324" t="s">
        <v>125</v>
      </c>
      <c r="E62" s="325" t="s">
        <v>191</v>
      </c>
      <c r="F62" s="102">
        <f>F63</f>
        <v>110000</v>
      </c>
      <c r="G62" s="102">
        <f aca="true" t="shared" si="24" ref="G62:P62">G63</f>
        <v>110000</v>
      </c>
      <c r="H62" s="431">
        <f t="shared" si="24"/>
        <v>0</v>
      </c>
      <c r="I62" s="431">
        <f t="shared" si="24"/>
        <v>0</v>
      </c>
      <c r="J62" s="102">
        <f t="shared" si="24"/>
        <v>0</v>
      </c>
      <c r="K62" s="102">
        <f t="shared" si="24"/>
        <v>0</v>
      </c>
      <c r="L62" s="102"/>
      <c r="M62" s="102">
        <f t="shared" si="24"/>
        <v>0</v>
      </c>
      <c r="N62" s="102">
        <f t="shared" si="24"/>
        <v>0</v>
      </c>
      <c r="O62" s="102">
        <f t="shared" si="24"/>
        <v>0</v>
      </c>
      <c r="P62" s="102">
        <f t="shared" si="24"/>
        <v>0</v>
      </c>
      <c r="Q62" s="90">
        <f t="shared" si="19"/>
        <v>110000</v>
      </c>
    </row>
    <row r="63" spans="1:17" s="91" customFormat="1" ht="37.5">
      <c r="A63" s="121"/>
      <c r="B63" s="231" t="s">
        <v>461</v>
      </c>
      <c r="C63" s="231" t="s">
        <v>64</v>
      </c>
      <c r="D63" s="231" t="s">
        <v>503</v>
      </c>
      <c r="E63" s="208" t="s">
        <v>192</v>
      </c>
      <c r="F63" s="102">
        <v>110000</v>
      </c>
      <c r="G63" s="103">
        <v>110000</v>
      </c>
      <c r="H63" s="432">
        <v>0</v>
      </c>
      <c r="I63" s="432">
        <v>0</v>
      </c>
      <c r="J63" s="95">
        <v>0</v>
      </c>
      <c r="K63" s="95"/>
      <c r="L63" s="95"/>
      <c r="M63" s="95"/>
      <c r="N63" s="95"/>
      <c r="O63" s="95"/>
      <c r="P63" s="95"/>
      <c r="Q63" s="90">
        <f t="shared" si="19"/>
        <v>110000</v>
      </c>
    </row>
    <row r="64" spans="1:17" s="91" customFormat="1" ht="36.75" customHeight="1">
      <c r="A64" s="121"/>
      <c r="B64" s="231" t="s">
        <v>462</v>
      </c>
      <c r="C64" s="231" t="s">
        <v>36</v>
      </c>
      <c r="D64" s="324" t="s">
        <v>125</v>
      </c>
      <c r="E64" s="326" t="s">
        <v>28</v>
      </c>
      <c r="F64" s="102">
        <v>1789750</v>
      </c>
      <c r="G64" s="102">
        <v>1789750</v>
      </c>
      <c r="H64" s="102">
        <f aca="true" t="shared" si="25" ref="H64:P64">H65</f>
        <v>1102600</v>
      </c>
      <c r="I64" s="102">
        <f t="shared" si="25"/>
        <v>299336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19"/>
        <v>1789750</v>
      </c>
    </row>
    <row r="65" spans="1:17" s="123" customFormat="1" ht="56.25">
      <c r="A65" s="122"/>
      <c r="B65" s="98" t="s">
        <v>463</v>
      </c>
      <c r="C65" s="98" t="s">
        <v>37</v>
      </c>
      <c r="D65" s="98" t="s">
        <v>503</v>
      </c>
      <c r="E65" s="336" t="s">
        <v>193</v>
      </c>
      <c r="F65" s="102">
        <v>1761750</v>
      </c>
      <c r="G65" s="103">
        <v>1761750</v>
      </c>
      <c r="H65" s="103">
        <v>1102600</v>
      </c>
      <c r="I65" s="103">
        <v>299336</v>
      </c>
      <c r="J65" s="105">
        <v>0</v>
      </c>
      <c r="K65" s="111"/>
      <c r="L65" s="111"/>
      <c r="M65" s="105"/>
      <c r="N65" s="105"/>
      <c r="O65" s="105"/>
      <c r="P65" s="105"/>
      <c r="Q65" s="90">
        <f t="shared" si="19"/>
        <v>1761750</v>
      </c>
    </row>
    <row r="66" spans="1:17" s="123" customFormat="1" ht="18.75" hidden="1">
      <c r="A66" s="122"/>
      <c r="B66" s="198" t="s">
        <v>125</v>
      </c>
      <c r="C66" s="337" t="s">
        <v>466</v>
      </c>
      <c r="D66" s="214" t="s">
        <v>125</v>
      </c>
      <c r="E66" s="339" t="s">
        <v>467</v>
      </c>
      <c r="F66" s="431">
        <f>F67</f>
        <v>0</v>
      </c>
      <c r="G66" s="431">
        <f aca="true" t="shared" si="26" ref="G66:P66">G67</f>
        <v>0</v>
      </c>
      <c r="H66" s="431">
        <f t="shared" si="26"/>
        <v>0</v>
      </c>
      <c r="I66" s="431">
        <f t="shared" si="26"/>
        <v>0</v>
      </c>
      <c r="J66" s="102">
        <f t="shared" si="26"/>
        <v>0</v>
      </c>
      <c r="K66" s="102">
        <f t="shared" si="26"/>
        <v>0</v>
      </c>
      <c r="L66" s="102"/>
      <c r="M66" s="102">
        <f t="shared" si="26"/>
        <v>0</v>
      </c>
      <c r="N66" s="102">
        <f t="shared" si="26"/>
        <v>0</v>
      </c>
      <c r="O66" s="102">
        <f t="shared" si="26"/>
        <v>0</v>
      </c>
      <c r="P66" s="102">
        <f t="shared" si="26"/>
        <v>0</v>
      </c>
      <c r="Q66" s="90">
        <f t="shared" si="19"/>
        <v>0</v>
      </c>
    </row>
    <row r="67" spans="1:17" s="123" customFormat="1" ht="37.5" hidden="1">
      <c r="A67" s="122"/>
      <c r="B67" s="354" t="s">
        <v>258</v>
      </c>
      <c r="C67" s="231" t="s">
        <v>257</v>
      </c>
      <c r="D67" s="332" t="s">
        <v>125</v>
      </c>
      <c r="E67" s="108" t="s">
        <v>259</v>
      </c>
      <c r="F67" s="431">
        <f>F68</f>
        <v>0</v>
      </c>
      <c r="G67" s="431">
        <f aca="true" t="shared" si="27" ref="G67:P67">G68</f>
        <v>0</v>
      </c>
      <c r="H67" s="431">
        <f t="shared" si="27"/>
        <v>0</v>
      </c>
      <c r="I67" s="431">
        <f t="shared" si="27"/>
        <v>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19"/>
        <v>0</v>
      </c>
    </row>
    <row r="68" spans="1:17" s="123" customFormat="1" ht="37.5" hidden="1">
      <c r="A68" s="122"/>
      <c r="B68" s="231" t="s">
        <v>255</v>
      </c>
      <c r="C68" s="231" t="s">
        <v>256</v>
      </c>
      <c r="D68" s="231" t="s">
        <v>372</v>
      </c>
      <c r="E68" s="108" t="s">
        <v>260</v>
      </c>
      <c r="F68" s="431"/>
      <c r="G68" s="432"/>
      <c r="H68" s="432"/>
      <c r="I68" s="432"/>
      <c r="J68" s="105"/>
      <c r="K68" s="111"/>
      <c r="L68" s="111"/>
      <c r="M68" s="105"/>
      <c r="N68" s="105"/>
      <c r="O68" s="105"/>
      <c r="P68" s="105"/>
      <c r="Q68" s="90">
        <f t="shared" si="19"/>
        <v>0</v>
      </c>
    </row>
    <row r="69" spans="1:17" s="123" customFormat="1" ht="18.75">
      <c r="A69" s="122"/>
      <c r="B69" s="198" t="s">
        <v>125</v>
      </c>
      <c r="C69" s="337" t="s">
        <v>466</v>
      </c>
      <c r="D69" s="214" t="s">
        <v>125</v>
      </c>
      <c r="E69" s="339" t="s">
        <v>467</v>
      </c>
      <c r="F69" s="431"/>
      <c r="G69" s="432"/>
      <c r="H69" s="432"/>
      <c r="I69" s="432"/>
      <c r="J69" s="105"/>
      <c r="K69" s="111">
        <f aca="true" t="shared" si="28" ref="K69:P69">K70</f>
        <v>258920.63</v>
      </c>
      <c r="L69" s="111">
        <f t="shared" si="28"/>
        <v>258920.63</v>
      </c>
      <c r="M69" s="111">
        <f t="shared" si="28"/>
        <v>0</v>
      </c>
      <c r="N69" s="111">
        <f t="shared" si="28"/>
        <v>0</v>
      </c>
      <c r="O69" s="111">
        <f t="shared" si="28"/>
        <v>0</v>
      </c>
      <c r="P69" s="111">
        <f t="shared" si="28"/>
        <v>0</v>
      </c>
      <c r="Q69" s="90">
        <f t="shared" si="19"/>
        <v>258920.63</v>
      </c>
    </row>
    <row r="70" spans="1:17" s="123" customFormat="1" ht="56.25">
      <c r="A70" s="122"/>
      <c r="B70" s="231" t="s">
        <v>94</v>
      </c>
      <c r="C70" s="231" t="s">
        <v>92</v>
      </c>
      <c r="D70" s="231" t="s">
        <v>162</v>
      </c>
      <c r="E70" s="108" t="s">
        <v>93</v>
      </c>
      <c r="F70" s="431"/>
      <c r="G70" s="432"/>
      <c r="H70" s="432"/>
      <c r="I70" s="432"/>
      <c r="J70" s="105"/>
      <c r="K70" s="111">
        <v>258920.63</v>
      </c>
      <c r="L70" s="104">
        <v>258920.63</v>
      </c>
      <c r="M70" s="105"/>
      <c r="N70" s="105"/>
      <c r="O70" s="105"/>
      <c r="P70" s="105"/>
      <c r="Q70" s="90">
        <f t="shared" si="19"/>
        <v>258920.63</v>
      </c>
    </row>
    <row r="71" spans="1:17" s="123" customFormat="1" ht="83.25" customHeight="1">
      <c r="A71" s="122"/>
      <c r="B71" s="212" t="s">
        <v>392</v>
      </c>
      <c r="C71" s="212"/>
      <c r="D71" s="212"/>
      <c r="E71" s="203" t="s">
        <v>504</v>
      </c>
      <c r="F71" s="211">
        <f>F72</f>
        <v>45655330</v>
      </c>
      <c r="G71" s="211">
        <f aca="true" t="shared" si="29" ref="G71:P71">G72</f>
        <v>45655330</v>
      </c>
      <c r="H71" s="211">
        <f t="shared" si="29"/>
        <v>2737100</v>
      </c>
      <c r="I71" s="211">
        <f t="shared" si="29"/>
        <v>46600</v>
      </c>
      <c r="J71" s="211">
        <f t="shared" si="29"/>
        <v>0</v>
      </c>
      <c r="K71" s="211">
        <f t="shared" si="29"/>
        <v>0</v>
      </c>
      <c r="L71" s="211"/>
      <c r="M71" s="211">
        <f t="shared" si="29"/>
        <v>0</v>
      </c>
      <c r="N71" s="211">
        <f t="shared" si="29"/>
        <v>0</v>
      </c>
      <c r="O71" s="211">
        <f t="shared" si="29"/>
        <v>0</v>
      </c>
      <c r="P71" s="211">
        <f t="shared" si="29"/>
        <v>0</v>
      </c>
      <c r="Q71" s="90">
        <f t="shared" si="19"/>
        <v>45655330</v>
      </c>
    </row>
    <row r="72" spans="1:17" s="123" customFormat="1" ht="58.5">
      <c r="A72" s="122"/>
      <c r="B72" s="205" t="s">
        <v>393</v>
      </c>
      <c r="C72" s="205"/>
      <c r="D72" s="205"/>
      <c r="E72" s="218" t="s">
        <v>504</v>
      </c>
      <c r="F72" s="217">
        <f>F73+F75</f>
        <v>45655330</v>
      </c>
      <c r="G72" s="217">
        <f aca="true" t="shared" si="30" ref="G72:P72">G73+G75</f>
        <v>45655330</v>
      </c>
      <c r="H72" s="217">
        <f t="shared" si="30"/>
        <v>2737100</v>
      </c>
      <c r="I72" s="217">
        <f t="shared" si="30"/>
        <v>46600</v>
      </c>
      <c r="J72" s="217">
        <f t="shared" si="30"/>
        <v>0</v>
      </c>
      <c r="K72" s="217">
        <f t="shared" si="30"/>
        <v>0</v>
      </c>
      <c r="L72" s="217"/>
      <c r="M72" s="217">
        <f t="shared" si="30"/>
        <v>0</v>
      </c>
      <c r="N72" s="217">
        <f t="shared" si="30"/>
        <v>0</v>
      </c>
      <c r="O72" s="217">
        <f t="shared" si="30"/>
        <v>0</v>
      </c>
      <c r="P72" s="217">
        <f t="shared" si="30"/>
        <v>0</v>
      </c>
      <c r="Q72" s="90">
        <f t="shared" si="19"/>
        <v>45655330</v>
      </c>
    </row>
    <row r="73" spans="1:17" s="123" customFormat="1" ht="22.5" customHeight="1">
      <c r="A73" s="122"/>
      <c r="B73" s="198" t="s">
        <v>125</v>
      </c>
      <c r="C73" s="93" t="s">
        <v>126</v>
      </c>
      <c r="D73" s="198" t="s">
        <v>125</v>
      </c>
      <c r="E73" s="94" t="s">
        <v>40</v>
      </c>
      <c r="F73" s="111">
        <f>F74</f>
        <v>3463900</v>
      </c>
      <c r="G73" s="111">
        <f aca="true" t="shared" si="31" ref="G73:P73">G74</f>
        <v>3463900</v>
      </c>
      <c r="H73" s="111">
        <f t="shared" si="31"/>
        <v>2737100</v>
      </c>
      <c r="I73" s="111">
        <f t="shared" si="31"/>
        <v>46600</v>
      </c>
      <c r="J73" s="111">
        <f t="shared" si="31"/>
        <v>0</v>
      </c>
      <c r="K73" s="111">
        <f t="shared" si="31"/>
        <v>0</v>
      </c>
      <c r="L73" s="111"/>
      <c r="M73" s="111">
        <f t="shared" si="31"/>
        <v>0</v>
      </c>
      <c r="N73" s="111">
        <f t="shared" si="31"/>
        <v>0</v>
      </c>
      <c r="O73" s="111">
        <f t="shared" si="31"/>
        <v>0</v>
      </c>
      <c r="P73" s="111">
        <f t="shared" si="31"/>
        <v>0</v>
      </c>
      <c r="Q73" s="90">
        <f t="shared" si="19"/>
        <v>3463900</v>
      </c>
    </row>
    <row r="74" spans="1:17" s="123" customFormat="1" ht="68.25" customHeight="1">
      <c r="A74" s="122"/>
      <c r="B74" s="98" t="s">
        <v>394</v>
      </c>
      <c r="C74" s="98" t="s">
        <v>517</v>
      </c>
      <c r="D74" s="98" t="s">
        <v>368</v>
      </c>
      <c r="E74" s="207" t="s">
        <v>519</v>
      </c>
      <c r="F74" s="111">
        <v>3463900</v>
      </c>
      <c r="G74" s="104">
        <v>3463900</v>
      </c>
      <c r="H74" s="104">
        <v>2737100</v>
      </c>
      <c r="I74" s="104">
        <v>46600</v>
      </c>
      <c r="J74" s="111"/>
      <c r="K74" s="111"/>
      <c r="L74" s="111"/>
      <c r="M74" s="104"/>
      <c r="N74" s="104"/>
      <c r="O74" s="104"/>
      <c r="P74" s="104"/>
      <c r="Q74" s="90">
        <f t="shared" si="19"/>
        <v>3463900</v>
      </c>
    </row>
    <row r="75" spans="1:17" ht="30.75" customHeight="1">
      <c r="A75" s="97"/>
      <c r="B75" s="198" t="s">
        <v>125</v>
      </c>
      <c r="C75" s="215" t="s">
        <v>52</v>
      </c>
      <c r="D75" s="214" t="s">
        <v>125</v>
      </c>
      <c r="E75" s="321" t="s">
        <v>51</v>
      </c>
      <c r="F75" s="102">
        <f>F76+F79+F82+F86+F94+F95+F102+F103+F105+F104</f>
        <v>42191430</v>
      </c>
      <c r="G75" s="102">
        <f>G76+G79+G82+G86+G94+G95+G102+G103+G105+G104</f>
        <v>42191430</v>
      </c>
      <c r="H75" s="431">
        <f aca="true" t="shared" si="32" ref="H75:P75">H76+H79+H82+H86+H94+H95+H102+H103+H105+H104+H96</f>
        <v>0</v>
      </c>
      <c r="I75" s="431">
        <f t="shared" si="32"/>
        <v>0</v>
      </c>
      <c r="J75" s="102">
        <f t="shared" si="32"/>
        <v>0</v>
      </c>
      <c r="K75" s="102">
        <f t="shared" si="32"/>
        <v>0</v>
      </c>
      <c r="L75" s="102"/>
      <c r="M75" s="102">
        <f t="shared" si="32"/>
        <v>0</v>
      </c>
      <c r="N75" s="102">
        <f t="shared" si="32"/>
        <v>0</v>
      </c>
      <c r="O75" s="102">
        <f t="shared" si="32"/>
        <v>0</v>
      </c>
      <c r="P75" s="102">
        <f t="shared" si="32"/>
        <v>0</v>
      </c>
      <c r="Q75" s="90">
        <f t="shared" si="19"/>
        <v>42191430</v>
      </c>
    </row>
    <row r="76" spans="1:17" s="123" customFormat="1" ht="96" customHeight="1">
      <c r="A76" s="122"/>
      <c r="B76" s="323" t="s">
        <v>400</v>
      </c>
      <c r="C76" s="323" t="s">
        <v>72</v>
      </c>
      <c r="D76" s="330" t="s">
        <v>125</v>
      </c>
      <c r="E76" s="325" t="s">
        <v>194</v>
      </c>
      <c r="F76" s="109">
        <f>F77+F78</f>
        <v>21735700</v>
      </c>
      <c r="G76" s="109">
        <f aca="true" t="shared" si="33" ref="G76:P76">G77+G78</f>
        <v>21735700</v>
      </c>
      <c r="H76" s="435">
        <f t="shared" si="33"/>
        <v>0</v>
      </c>
      <c r="I76" s="435">
        <f t="shared" si="33"/>
        <v>0</v>
      </c>
      <c r="J76" s="109">
        <f t="shared" si="33"/>
        <v>0</v>
      </c>
      <c r="K76" s="109">
        <f t="shared" si="33"/>
        <v>0</v>
      </c>
      <c r="L76" s="109"/>
      <c r="M76" s="109">
        <f t="shared" si="33"/>
        <v>0</v>
      </c>
      <c r="N76" s="109">
        <f t="shared" si="33"/>
        <v>0</v>
      </c>
      <c r="O76" s="109">
        <f t="shared" si="33"/>
        <v>0</v>
      </c>
      <c r="P76" s="109">
        <f t="shared" si="33"/>
        <v>0</v>
      </c>
      <c r="Q76" s="90">
        <f t="shared" si="19"/>
        <v>21735700</v>
      </c>
    </row>
    <row r="77" spans="1:17" s="126" customFormat="1" ht="75.75" customHeight="1">
      <c r="A77" s="124"/>
      <c r="B77" s="331" t="s">
        <v>401</v>
      </c>
      <c r="C77" s="234" t="s">
        <v>73</v>
      </c>
      <c r="D77" s="234" t="s">
        <v>505</v>
      </c>
      <c r="E77" s="216" t="s">
        <v>402</v>
      </c>
      <c r="F77" s="102">
        <v>2735700</v>
      </c>
      <c r="G77" s="103">
        <v>2735700</v>
      </c>
      <c r="H77" s="431"/>
      <c r="I77" s="431"/>
      <c r="J77" s="125"/>
      <c r="K77" s="104">
        <v>0</v>
      </c>
      <c r="L77" s="104"/>
      <c r="M77" s="125"/>
      <c r="N77" s="125"/>
      <c r="O77" s="125"/>
      <c r="P77" s="125"/>
      <c r="Q77" s="90">
        <f t="shared" si="19"/>
        <v>2735700</v>
      </c>
    </row>
    <row r="78" spans="1:17" s="126" customFormat="1" ht="70.5" customHeight="1">
      <c r="A78" s="124"/>
      <c r="B78" s="331" t="s">
        <v>403</v>
      </c>
      <c r="C78" s="234" t="s">
        <v>74</v>
      </c>
      <c r="D78" s="234" t="s">
        <v>507</v>
      </c>
      <c r="E78" s="216" t="s">
        <v>195</v>
      </c>
      <c r="F78" s="102">
        <v>19000000</v>
      </c>
      <c r="G78" s="103">
        <v>19000000</v>
      </c>
      <c r="H78" s="431"/>
      <c r="I78" s="431"/>
      <c r="J78" s="125"/>
      <c r="K78" s="104"/>
      <c r="L78" s="104"/>
      <c r="M78" s="125"/>
      <c r="N78" s="125"/>
      <c r="O78" s="125"/>
      <c r="P78" s="125"/>
      <c r="Q78" s="90">
        <f t="shared" si="19"/>
        <v>19000000</v>
      </c>
    </row>
    <row r="79" spans="1:17" s="126" customFormat="1" ht="58.5" customHeight="1">
      <c r="A79" s="124"/>
      <c r="B79" s="331" t="s">
        <v>404</v>
      </c>
      <c r="C79" s="234" t="s">
        <v>75</v>
      </c>
      <c r="D79" s="332" t="s">
        <v>125</v>
      </c>
      <c r="E79" s="108" t="s">
        <v>196</v>
      </c>
      <c r="F79" s="102">
        <f>F80+F81</f>
        <v>1645400</v>
      </c>
      <c r="G79" s="102">
        <f aca="true" t="shared" si="34" ref="G79:P79">G80+G81</f>
        <v>1645400</v>
      </c>
      <c r="H79" s="431">
        <f t="shared" si="34"/>
        <v>0</v>
      </c>
      <c r="I79" s="431">
        <f t="shared" si="34"/>
        <v>0</v>
      </c>
      <c r="J79" s="102">
        <f t="shared" si="34"/>
        <v>0</v>
      </c>
      <c r="K79" s="102">
        <f t="shared" si="34"/>
        <v>0</v>
      </c>
      <c r="L79" s="102"/>
      <c r="M79" s="102">
        <f t="shared" si="34"/>
        <v>0</v>
      </c>
      <c r="N79" s="102">
        <f t="shared" si="34"/>
        <v>0</v>
      </c>
      <c r="O79" s="102">
        <f t="shared" si="34"/>
        <v>0</v>
      </c>
      <c r="P79" s="102">
        <f t="shared" si="34"/>
        <v>0</v>
      </c>
      <c r="Q79" s="90">
        <f t="shared" si="19"/>
        <v>1645400</v>
      </c>
    </row>
    <row r="80" spans="1:17" ht="70.5" customHeight="1">
      <c r="A80" s="97"/>
      <c r="B80" s="331" t="s">
        <v>405</v>
      </c>
      <c r="C80" s="234" t="s">
        <v>76</v>
      </c>
      <c r="D80" s="234" t="s">
        <v>505</v>
      </c>
      <c r="E80" s="216" t="s">
        <v>196</v>
      </c>
      <c r="F80" s="102">
        <v>100000</v>
      </c>
      <c r="G80" s="103">
        <v>100000</v>
      </c>
      <c r="H80" s="431"/>
      <c r="I80" s="431"/>
      <c r="J80" s="125"/>
      <c r="K80" s="104"/>
      <c r="L80" s="104"/>
      <c r="M80" s="125"/>
      <c r="N80" s="125"/>
      <c r="O80" s="125"/>
      <c r="P80" s="125"/>
      <c r="Q80" s="90">
        <f t="shared" si="19"/>
        <v>100000</v>
      </c>
    </row>
    <row r="81" spans="1:17" ht="87" customHeight="1">
      <c r="A81" s="97"/>
      <c r="B81" s="331" t="s">
        <v>406</v>
      </c>
      <c r="C81" s="234" t="s">
        <v>77</v>
      </c>
      <c r="D81" s="234" t="s">
        <v>507</v>
      </c>
      <c r="E81" s="216" t="s">
        <v>197</v>
      </c>
      <c r="F81" s="102">
        <v>1545400</v>
      </c>
      <c r="G81" s="103">
        <v>1545400</v>
      </c>
      <c r="H81" s="431"/>
      <c r="I81" s="431"/>
      <c r="J81" s="125"/>
      <c r="K81" s="104">
        <v>0</v>
      </c>
      <c r="L81" s="104"/>
      <c r="M81" s="125"/>
      <c r="N81" s="125"/>
      <c r="O81" s="125"/>
      <c r="P81" s="125"/>
      <c r="Q81" s="90">
        <f t="shared" si="19"/>
        <v>1545400</v>
      </c>
    </row>
    <row r="82" spans="1:17" s="120" customFormat="1" ht="87" customHeight="1">
      <c r="A82" s="128"/>
      <c r="B82" s="331" t="s">
        <v>410</v>
      </c>
      <c r="C82" s="107" t="s">
        <v>407</v>
      </c>
      <c r="D82" s="332" t="s">
        <v>125</v>
      </c>
      <c r="E82" s="108" t="s">
        <v>411</v>
      </c>
      <c r="F82" s="102">
        <f>F83+F84+F85</f>
        <v>10000</v>
      </c>
      <c r="G82" s="102">
        <f aca="true" t="shared" si="35" ref="G82:P82">G83+G84+G85</f>
        <v>10000</v>
      </c>
      <c r="H82" s="431">
        <f t="shared" si="35"/>
        <v>0</v>
      </c>
      <c r="I82" s="431">
        <f t="shared" si="35"/>
        <v>0</v>
      </c>
      <c r="J82" s="102">
        <f t="shared" si="35"/>
        <v>0</v>
      </c>
      <c r="K82" s="102">
        <f t="shared" si="35"/>
        <v>0</v>
      </c>
      <c r="L82" s="102"/>
      <c r="M82" s="102">
        <f t="shared" si="35"/>
        <v>0</v>
      </c>
      <c r="N82" s="102">
        <f t="shared" si="35"/>
        <v>0</v>
      </c>
      <c r="O82" s="102">
        <f t="shared" si="35"/>
        <v>0</v>
      </c>
      <c r="P82" s="102">
        <f t="shared" si="35"/>
        <v>0</v>
      </c>
      <c r="Q82" s="90">
        <f t="shared" si="19"/>
        <v>10000</v>
      </c>
    </row>
    <row r="83" spans="1:17" s="120" customFormat="1" ht="49.5" customHeight="1">
      <c r="A83" s="128"/>
      <c r="B83" s="329" t="s">
        <v>412</v>
      </c>
      <c r="C83" s="101" t="s">
        <v>413</v>
      </c>
      <c r="D83" s="101" t="s">
        <v>505</v>
      </c>
      <c r="E83" s="108" t="s">
        <v>414</v>
      </c>
      <c r="F83" s="102">
        <v>10000</v>
      </c>
      <c r="G83" s="103">
        <v>10000</v>
      </c>
      <c r="H83" s="431"/>
      <c r="I83" s="431"/>
      <c r="J83" s="125"/>
      <c r="K83" s="104"/>
      <c r="L83" s="104"/>
      <c r="M83" s="125"/>
      <c r="N83" s="125"/>
      <c r="O83" s="125"/>
      <c r="P83" s="125"/>
      <c r="Q83" s="90">
        <f t="shared" si="19"/>
        <v>10000</v>
      </c>
    </row>
    <row r="84" spans="1:17" s="120" customFormat="1" ht="60" customHeight="1" hidden="1">
      <c r="A84" s="128"/>
      <c r="B84" s="329" t="s">
        <v>525</v>
      </c>
      <c r="C84" s="101" t="s">
        <v>526</v>
      </c>
      <c r="D84" s="101" t="s">
        <v>506</v>
      </c>
      <c r="E84" s="108" t="s">
        <v>530</v>
      </c>
      <c r="F84" s="102"/>
      <c r="G84" s="103"/>
      <c r="H84" s="431"/>
      <c r="I84" s="431"/>
      <c r="J84" s="125"/>
      <c r="K84" s="104"/>
      <c r="L84" s="104"/>
      <c r="M84" s="125"/>
      <c r="N84" s="125"/>
      <c r="O84" s="125"/>
      <c r="P84" s="125"/>
      <c r="Q84" s="90">
        <f t="shared" si="19"/>
        <v>0</v>
      </c>
    </row>
    <row r="85" spans="1:17" s="120" customFormat="1" ht="64.5" customHeight="1" hidden="1">
      <c r="A85" s="128"/>
      <c r="B85" s="329" t="s">
        <v>417</v>
      </c>
      <c r="C85" s="101" t="s">
        <v>418</v>
      </c>
      <c r="D85" s="101" t="s">
        <v>506</v>
      </c>
      <c r="E85" s="108" t="s">
        <v>409</v>
      </c>
      <c r="F85" s="431"/>
      <c r="G85" s="432"/>
      <c r="H85" s="431"/>
      <c r="I85" s="431"/>
      <c r="J85" s="125"/>
      <c r="K85" s="104"/>
      <c r="L85" s="104"/>
      <c r="M85" s="125"/>
      <c r="N85" s="125"/>
      <c r="O85" s="125"/>
      <c r="P85" s="125"/>
      <c r="Q85" s="90">
        <f t="shared" si="19"/>
        <v>0</v>
      </c>
    </row>
    <row r="86" spans="1:17" s="120" customFormat="1" ht="64.5" customHeight="1">
      <c r="A86" s="128"/>
      <c r="B86" s="331" t="s">
        <v>419</v>
      </c>
      <c r="C86" s="234" t="s">
        <v>78</v>
      </c>
      <c r="D86" s="332" t="s">
        <v>125</v>
      </c>
      <c r="E86" s="108" t="s">
        <v>236</v>
      </c>
      <c r="F86" s="102">
        <f>F87+F88+F89+F90+F91+F92+F93</f>
        <v>10212100</v>
      </c>
      <c r="G86" s="102">
        <f aca="true" t="shared" si="36" ref="G86:P86">G87+G88+G89+G90+G91+G92+G93</f>
        <v>10212100</v>
      </c>
      <c r="H86" s="431">
        <f t="shared" si="36"/>
        <v>0</v>
      </c>
      <c r="I86" s="431">
        <f t="shared" si="36"/>
        <v>0</v>
      </c>
      <c r="J86" s="102">
        <f t="shared" si="36"/>
        <v>0</v>
      </c>
      <c r="K86" s="102">
        <f t="shared" si="36"/>
        <v>0</v>
      </c>
      <c r="L86" s="102"/>
      <c r="M86" s="102">
        <f t="shared" si="36"/>
        <v>0</v>
      </c>
      <c r="N86" s="102">
        <f t="shared" si="36"/>
        <v>0</v>
      </c>
      <c r="O86" s="102">
        <f t="shared" si="36"/>
        <v>0</v>
      </c>
      <c r="P86" s="102">
        <f t="shared" si="36"/>
        <v>0</v>
      </c>
      <c r="Q86" s="90">
        <f aca="true" t="shared" si="37" ref="Q86:Q118">F86+K86</f>
        <v>10212100</v>
      </c>
    </row>
    <row r="87" spans="1:17" ht="35.25" customHeight="1">
      <c r="A87" s="97"/>
      <c r="B87" s="331" t="s">
        <v>430</v>
      </c>
      <c r="C87" s="234" t="s">
        <v>79</v>
      </c>
      <c r="D87" s="234" t="s">
        <v>502</v>
      </c>
      <c r="E87" s="108" t="s">
        <v>198</v>
      </c>
      <c r="F87" s="102">
        <v>110000</v>
      </c>
      <c r="G87" s="103">
        <v>110000</v>
      </c>
      <c r="H87" s="428"/>
      <c r="I87" s="428"/>
      <c r="J87" s="95"/>
      <c r="K87" s="95"/>
      <c r="L87" s="95"/>
      <c r="M87" s="95">
        <v>0</v>
      </c>
      <c r="N87" s="95">
        <v>0</v>
      </c>
      <c r="O87" s="95">
        <v>0</v>
      </c>
      <c r="P87" s="95"/>
      <c r="Q87" s="90">
        <f t="shared" si="37"/>
        <v>110000</v>
      </c>
    </row>
    <row r="88" spans="1:17" ht="37.5" hidden="1">
      <c r="A88" s="97"/>
      <c r="B88" s="331" t="s">
        <v>431</v>
      </c>
      <c r="C88" s="234" t="s">
        <v>80</v>
      </c>
      <c r="D88" s="234" t="s">
        <v>502</v>
      </c>
      <c r="E88" s="108" t="s">
        <v>432</v>
      </c>
      <c r="F88" s="102"/>
      <c r="G88" s="103"/>
      <c r="H88" s="428"/>
      <c r="I88" s="428"/>
      <c r="J88" s="95"/>
      <c r="K88" s="95"/>
      <c r="L88" s="95"/>
      <c r="M88" s="95"/>
      <c r="N88" s="95"/>
      <c r="O88" s="95"/>
      <c r="P88" s="95"/>
      <c r="Q88" s="90">
        <f t="shared" si="37"/>
        <v>0</v>
      </c>
    </row>
    <row r="89" spans="1:17" ht="18.75">
      <c r="A89" s="97"/>
      <c r="B89" s="331" t="s">
        <v>433</v>
      </c>
      <c r="C89" s="234" t="s">
        <v>81</v>
      </c>
      <c r="D89" s="234" t="s">
        <v>502</v>
      </c>
      <c r="E89" s="108" t="s">
        <v>199</v>
      </c>
      <c r="F89" s="102">
        <v>5080000</v>
      </c>
      <c r="G89" s="103">
        <v>5080000</v>
      </c>
      <c r="H89" s="428"/>
      <c r="I89" s="428"/>
      <c r="J89" s="95"/>
      <c r="K89" s="95"/>
      <c r="L89" s="95"/>
      <c r="M89" s="95"/>
      <c r="N89" s="95"/>
      <c r="O89" s="95"/>
      <c r="P89" s="95"/>
      <c r="Q89" s="90">
        <f t="shared" si="37"/>
        <v>5080000</v>
      </c>
    </row>
    <row r="90" spans="1:17" ht="36.75" customHeight="1">
      <c r="A90" s="97"/>
      <c r="B90" s="331" t="s">
        <v>434</v>
      </c>
      <c r="C90" s="234" t="s">
        <v>82</v>
      </c>
      <c r="D90" s="234" t="s">
        <v>502</v>
      </c>
      <c r="E90" s="108" t="s">
        <v>200</v>
      </c>
      <c r="F90" s="102">
        <v>1278000</v>
      </c>
      <c r="G90" s="103">
        <v>1278000</v>
      </c>
      <c r="H90" s="428"/>
      <c r="I90" s="428"/>
      <c r="J90" s="95"/>
      <c r="K90" s="95"/>
      <c r="L90" s="95"/>
      <c r="M90" s="95"/>
      <c r="N90" s="95"/>
      <c r="O90" s="95"/>
      <c r="P90" s="95"/>
      <c r="Q90" s="90">
        <f t="shared" si="37"/>
        <v>1278000</v>
      </c>
    </row>
    <row r="91" spans="1:17" ht="39.75" customHeight="1">
      <c r="A91" s="97"/>
      <c r="B91" s="331" t="s">
        <v>435</v>
      </c>
      <c r="C91" s="234" t="s">
        <v>83</v>
      </c>
      <c r="D91" s="234" t="s">
        <v>502</v>
      </c>
      <c r="E91" s="108" t="s">
        <v>201</v>
      </c>
      <c r="F91" s="102">
        <v>1814050</v>
      </c>
      <c r="G91" s="103">
        <v>1814050</v>
      </c>
      <c r="H91" s="428"/>
      <c r="I91" s="428"/>
      <c r="J91" s="95"/>
      <c r="K91" s="95"/>
      <c r="L91" s="95"/>
      <c r="M91" s="95"/>
      <c r="N91" s="95"/>
      <c r="O91" s="95"/>
      <c r="P91" s="95"/>
      <c r="Q91" s="90">
        <f t="shared" si="37"/>
        <v>1814050</v>
      </c>
    </row>
    <row r="92" spans="1:17" ht="38.25" customHeight="1">
      <c r="A92" s="97"/>
      <c r="B92" s="331" t="s">
        <v>436</v>
      </c>
      <c r="C92" s="234" t="s">
        <v>84</v>
      </c>
      <c r="D92" s="234" t="s">
        <v>502</v>
      </c>
      <c r="E92" s="108" t="s">
        <v>202</v>
      </c>
      <c r="F92" s="102">
        <v>30000</v>
      </c>
      <c r="G92" s="103">
        <v>30000</v>
      </c>
      <c r="H92" s="428"/>
      <c r="I92" s="428"/>
      <c r="J92" s="95"/>
      <c r="K92" s="95"/>
      <c r="L92" s="95"/>
      <c r="M92" s="95"/>
      <c r="N92" s="95"/>
      <c r="O92" s="95"/>
      <c r="P92" s="95"/>
      <c r="Q92" s="90">
        <f t="shared" si="37"/>
        <v>30000</v>
      </c>
    </row>
    <row r="93" spans="1:17" ht="37.5">
      <c r="A93" s="97"/>
      <c r="B93" s="331" t="s">
        <v>237</v>
      </c>
      <c r="C93" s="234" t="s">
        <v>238</v>
      </c>
      <c r="D93" s="234" t="s">
        <v>502</v>
      </c>
      <c r="E93" s="108" t="s">
        <v>203</v>
      </c>
      <c r="F93" s="102">
        <v>1900050</v>
      </c>
      <c r="G93" s="103">
        <v>1900050</v>
      </c>
      <c r="H93" s="436"/>
      <c r="I93" s="436"/>
      <c r="J93" s="125"/>
      <c r="K93" s="104"/>
      <c r="L93" s="104"/>
      <c r="M93" s="125"/>
      <c r="N93" s="125"/>
      <c r="O93" s="125"/>
      <c r="P93" s="125"/>
      <c r="Q93" s="90">
        <f t="shared" si="37"/>
        <v>1900050</v>
      </c>
    </row>
    <row r="94" spans="1:17" ht="56.25">
      <c r="A94" s="97"/>
      <c r="B94" s="331" t="s">
        <v>438</v>
      </c>
      <c r="C94" s="234" t="s">
        <v>85</v>
      </c>
      <c r="D94" s="234" t="s">
        <v>506</v>
      </c>
      <c r="E94" s="209" t="s">
        <v>210</v>
      </c>
      <c r="F94" s="102">
        <v>76900</v>
      </c>
      <c r="G94" s="103">
        <v>76900</v>
      </c>
      <c r="H94" s="436"/>
      <c r="I94" s="436"/>
      <c r="J94" s="125"/>
      <c r="K94" s="104"/>
      <c r="L94" s="104"/>
      <c r="M94" s="125"/>
      <c r="N94" s="125"/>
      <c r="O94" s="125"/>
      <c r="P94" s="125"/>
      <c r="Q94" s="90">
        <f t="shared" si="37"/>
        <v>76900</v>
      </c>
    </row>
    <row r="95" spans="1:17" ht="206.25" customHeight="1">
      <c r="A95" s="97"/>
      <c r="B95" s="331" t="s">
        <v>439</v>
      </c>
      <c r="C95" s="231" t="s">
        <v>86</v>
      </c>
      <c r="D95" s="231" t="s">
        <v>125</v>
      </c>
      <c r="E95" s="108" t="s">
        <v>239</v>
      </c>
      <c r="F95" s="102">
        <f>F96+F97+F98+F100+F99+F101</f>
        <v>6919700</v>
      </c>
      <c r="G95" s="102">
        <f aca="true" t="shared" si="38" ref="G95:P95">G96+G97+G98+G100+G99+G101</f>
        <v>6919700</v>
      </c>
      <c r="H95" s="102">
        <f t="shared" si="38"/>
        <v>0</v>
      </c>
      <c r="I95" s="102">
        <f t="shared" si="38"/>
        <v>0</v>
      </c>
      <c r="J95" s="102">
        <f t="shared" si="38"/>
        <v>0</v>
      </c>
      <c r="K95" s="102">
        <f t="shared" si="38"/>
        <v>0</v>
      </c>
      <c r="L95" s="102">
        <f t="shared" si="38"/>
        <v>0</v>
      </c>
      <c r="M95" s="102">
        <f t="shared" si="38"/>
        <v>0</v>
      </c>
      <c r="N95" s="102">
        <f t="shared" si="38"/>
        <v>0</v>
      </c>
      <c r="O95" s="102">
        <f t="shared" si="38"/>
        <v>0</v>
      </c>
      <c r="P95" s="102">
        <f t="shared" si="38"/>
        <v>0</v>
      </c>
      <c r="Q95" s="90">
        <f t="shared" si="37"/>
        <v>6919700</v>
      </c>
    </row>
    <row r="96" spans="1:17" ht="56.25" customHeight="1">
      <c r="A96" s="97"/>
      <c r="B96" s="331" t="s">
        <v>179</v>
      </c>
      <c r="C96" s="231" t="s">
        <v>180</v>
      </c>
      <c r="D96" s="231" t="s">
        <v>508</v>
      </c>
      <c r="E96" s="108" t="s">
        <v>437</v>
      </c>
      <c r="F96" s="102">
        <v>3749700</v>
      </c>
      <c r="G96" s="103">
        <v>3749700</v>
      </c>
      <c r="H96" s="436"/>
      <c r="I96" s="436"/>
      <c r="J96" s="125"/>
      <c r="K96" s="104"/>
      <c r="L96" s="104"/>
      <c r="M96" s="125"/>
      <c r="N96" s="125"/>
      <c r="O96" s="125"/>
      <c r="P96" s="125"/>
      <c r="Q96" s="90">
        <f t="shared" si="37"/>
        <v>3749700</v>
      </c>
    </row>
    <row r="97" spans="1:17" ht="77.25" customHeight="1">
      <c r="A97" s="97"/>
      <c r="B97" s="331" t="s">
        <v>181</v>
      </c>
      <c r="C97" s="231" t="s">
        <v>183</v>
      </c>
      <c r="D97" s="231" t="s">
        <v>508</v>
      </c>
      <c r="E97" s="108" t="s">
        <v>182</v>
      </c>
      <c r="F97" s="102">
        <v>1082000</v>
      </c>
      <c r="G97" s="103">
        <v>1082000</v>
      </c>
      <c r="H97" s="436"/>
      <c r="I97" s="436"/>
      <c r="J97" s="125"/>
      <c r="K97" s="104"/>
      <c r="L97" s="104"/>
      <c r="M97" s="125"/>
      <c r="N97" s="125"/>
      <c r="O97" s="125"/>
      <c r="P97" s="125"/>
      <c r="Q97" s="90">
        <f t="shared" si="37"/>
        <v>1082000</v>
      </c>
    </row>
    <row r="98" spans="1:17" ht="63.75" customHeight="1">
      <c r="A98" s="97"/>
      <c r="B98" s="331" t="s">
        <v>185</v>
      </c>
      <c r="C98" s="231" t="s">
        <v>186</v>
      </c>
      <c r="D98" s="231" t="s">
        <v>508</v>
      </c>
      <c r="E98" s="108" t="s">
        <v>184</v>
      </c>
      <c r="F98" s="102">
        <v>808000</v>
      </c>
      <c r="G98" s="103">
        <v>808000</v>
      </c>
      <c r="H98" s="436"/>
      <c r="I98" s="436"/>
      <c r="J98" s="125"/>
      <c r="K98" s="104"/>
      <c r="L98" s="104"/>
      <c r="M98" s="125"/>
      <c r="N98" s="125"/>
      <c r="O98" s="125"/>
      <c r="P98" s="125"/>
      <c r="Q98" s="90">
        <f t="shared" si="37"/>
        <v>808000</v>
      </c>
    </row>
    <row r="99" spans="1:17" ht="81.75" customHeight="1">
      <c r="A99" s="97"/>
      <c r="B99" s="448" t="s">
        <v>8</v>
      </c>
      <c r="C99" s="449">
        <v>3084</v>
      </c>
      <c r="D99" s="450">
        <v>1040</v>
      </c>
      <c r="E99" s="451" t="s">
        <v>529</v>
      </c>
      <c r="F99" s="102">
        <v>150000</v>
      </c>
      <c r="G99" s="103">
        <v>150000</v>
      </c>
      <c r="H99" s="436"/>
      <c r="I99" s="436"/>
      <c r="J99" s="125"/>
      <c r="K99" s="104"/>
      <c r="L99" s="104"/>
      <c r="M99" s="125"/>
      <c r="N99" s="125"/>
      <c r="O99" s="125"/>
      <c r="P99" s="125"/>
      <c r="Q99" s="90">
        <f t="shared" si="37"/>
        <v>150000</v>
      </c>
    </row>
    <row r="100" spans="1:17" ht="87.75" customHeight="1">
      <c r="A100" s="97"/>
      <c r="B100" s="331" t="s">
        <v>187</v>
      </c>
      <c r="C100" s="231" t="s">
        <v>188</v>
      </c>
      <c r="D100" s="231" t="s">
        <v>508</v>
      </c>
      <c r="E100" s="108" t="s">
        <v>189</v>
      </c>
      <c r="F100" s="102">
        <v>10000</v>
      </c>
      <c r="G100" s="103">
        <v>10000</v>
      </c>
      <c r="H100" s="436"/>
      <c r="I100" s="436"/>
      <c r="J100" s="125"/>
      <c r="K100" s="104"/>
      <c r="L100" s="104"/>
      <c r="M100" s="125"/>
      <c r="N100" s="125"/>
      <c r="O100" s="125"/>
      <c r="P100" s="125"/>
      <c r="Q100" s="90">
        <f t="shared" si="37"/>
        <v>10000</v>
      </c>
    </row>
    <row r="101" spans="1:17" ht="62.25" customHeight="1">
      <c r="A101" s="97"/>
      <c r="B101" s="331" t="s">
        <v>425</v>
      </c>
      <c r="C101" s="231" t="s">
        <v>426</v>
      </c>
      <c r="D101" s="231"/>
      <c r="E101" s="108" t="s">
        <v>427</v>
      </c>
      <c r="F101" s="102">
        <v>1120000</v>
      </c>
      <c r="G101" s="103">
        <v>1120000</v>
      </c>
      <c r="H101" s="436"/>
      <c r="I101" s="436"/>
      <c r="J101" s="125"/>
      <c r="K101" s="104"/>
      <c r="L101" s="104"/>
      <c r="M101" s="125"/>
      <c r="N101" s="125"/>
      <c r="O101" s="125"/>
      <c r="P101" s="125"/>
      <c r="Q101" s="90">
        <f t="shared" si="37"/>
        <v>1120000</v>
      </c>
    </row>
    <row r="102" spans="1:17" ht="37.5">
      <c r="A102" s="97"/>
      <c r="B102" s="331" t="s">
        <v>440</v>
      </c>
      <c r="C102" s="231" t="s">
        <v>87</v>
      </c>
      <c r="D102" s="231" t="s">
        <v>505</v>
      </c>
      <c r="E102" s="108" t="s">
        <v>240</v>
      </c>
      <c r="F102" s="102">
        <v>7600</v>
      </c>
      <c r="G102" s="103">
        <v>7600</v>
      </c>
      <c r="H102" s="436"/>
      <c r="I102" s="436"/>
      <c r="J102" s="125"/>
      <c r="K102" s="104"/>
      <c r="L102" s="104"/>
      <c r="M102" s="125"/>
      <c r="N102" s="125"/>
      <c r="O102" s="125"/>
      <c r="P102" s="125"/>
      <c r="Q102" s="90">
        <f t="shared" si="37"/>
        <v>7600</v>
      </c>
    </row>
    <row r="103" spans="1:17" ht="115.5" customHeight="1">
      <c r="A103" s="97"/>
      <c r="B103" s="331" t="s">
        <v>447</v>
      </c>
      <c r="C103" s="231" t="s">
        <v>62</v>
      </c>
      <c r="D103" s="332" t="s">
        <v>125</v>
      </c>
      <c r="E103" s="108" t="s">
        <v>446</v>
      </c>
      <c r="F103" s="102">
        <v>180000</v>
      </c>
      <c r="G103" s="103">
        <v>180000</v>
      </c>
      <c r="H103" s="431"/>
      <c r="I103" s="431"/>
      <c r="J103" s="102"/>
      <c r="K103" s="102"/>
      <c r="L103" s="102"/>
      <c r="M103" s="102"/>
      <c r="N103" s="102"/>
      <c r="O103" s="102"/>
      <c r="P103" s="102"/>
      <c r="Q103" s="90">
        <f t="shared" si="37"/>
        <v>180000</v>
      </c>
    </row>
    <row r="104" spans="1:17" ht="237" customHeight="1">
      <c r="A104" s="97"/>
      <c r="B104" s="331" t="s">
        <v>254</v>
      </c>
      <c r="C104" s="231" t="s">
        <v>390</v>
      </c>
      <c r="D104" s="332">
        <v>1040</v>
      </c>
      <c r="E104" s="108" t="s">
        <v>399</v>
      </c>
      <c r="F104" s="102">
        <v>962800</v>
      </c>
      <c r="G104" s="103">
        <v>962800</v>
      </c>
      <c r="H104" s="431"/>
      <c r="I104" s="431"/>
      <c r="J104" s="102"/>
      <c r="K104" s="102"/>
      <c r="L104" s="102"/>
      <c r="M104" s="102"/>
      <c r="N104" s="102"/>
      <c r="O104" s="102"/>
      <c r="P104" s="102"/>
      <c r="Q104" s="90">
        <f t="shared" si="37"/>
        <v>962800</v>
      </c>
    </row>
    <row r="105" spans="1:17" ht="18.75">
      <c r="A105" s="97"/>
      <c r="B105" s="234" t="s">
        <v>448</v>
      </c>
      <c r="C105" s="231" t="s">
        <v>442</v>
      </c>
      <c r="D105" s="332" t="s">
        <v>125</v>
      </c>
      <c r="E105" s="208" t="s">
        <v>391</v>
      </c>
      <c r="F105" s="102">
        <f>F106</f>
        <v>441230</v>
      </c>
      <c r="G105" s="102">
        <f aca="true" t="shared" si="39" ref="G105:P105">G106</f>
        <v>441230</v>
      </c>
      <c r="H105" s="431">
        <f t="shared" si="39"/>
        <v>0</v>
      </c>
      <c r="I105" s="431">
        <f t="shared" si="39"/>
        <v>0</v>
      </c>
      <c r="J105" s="102">
        <f t="shared" si="39"/>
        <v>0</v>
      </c>
      <c r="K105" s="102">
        <f t="shared" si="39"/>
        <v>0</v>
      </c>
      <c r="L105" s="102"/>
      <c r="M105" s="102">
        <f t="shared" si="39"/>
        <v>0</v>
      </c>
      <c r="N105" s="102">
        <f t="shared" si="39"/>
        <v>0</v>
      </c>
      <c r="O105" s="102">
        <f t="shared" si="39"/>
        <v>0</v>
      </c>
      <c r="P105" s="102">
        <f t="shared" si="39"/>
        <v>0</v>
      </c>
      <c r="Q105" s="90">
        <f t="shared" si="37"/>
        <v>441230</v>
      </c>
    </row>
    <row r="106" spans="1:17" ht="37.5">
      <c r="A106" s="97"/>
      <c r="B106" s="98" t="s">
        <v>449</v>
      </c>
      <c r="C106" s="98" t="s">
        <v>444</v>
      </c>
      <c r="D106" s="98" t="s">
        <v>137</v>
      </c>
      <c r="E106" s="207" t="s">
        <v>445</v>
      </c>
      <c r="F106" s="102">
        <v>441230</v>
      </c>
      <c r="G106" s="103">
        <v>441230</v>
      </c>
      <c r="H106" s="436"/>
      <c r="I106" s="436"/>
      <c r="J106" s="125"/>
      <c r="K106" s="104"/>
      <c r="L106" s="104"/>
      <c r="M106" s="125"/>
      <c r="N106" s="125"/>
      <c r="O106" s="125"/>
      <c r="P106" s="125"/>
      <c r="Q106" s="90">
        <f t="shared" si="37"/>
        <v>441230</v>
      </c>
    </row>
    <row r="107" spans="1:17" ht="84.75" customHeight="1">
      <c r="A107" s="97"/>
      <c r="B107" s="210" t="s">
        <v>150</v>
      </c>
      <c r="C107" s="210"/>
      <c r="D107" s="210"/>
      <c r="E107" s="203" t="s">
        <v>509</v>
      </c>
      <c r="F107" s="211">
        <f>F108</f>
        <v>3798600</v>
      </c>
      <c r="G107" s="211">
        <f aca="true" t="shared" si="40" ref="G107:P107">G108</f>
        <v>3798600</v>
      </c>
      <c r="H107" s="211">
        <f t="shared" si="40"/>
        <v>2608260</v>
      </c>
      <c r="I107" s="211">
        <f t="shared" si="40"/>
        <v>243950</v>
      </c>
      <c r="J107" s="211">
        <f t="shared" si="40"/>
        <v>0</v>
      </c>
      <c r="K107" s="211">
        <f t="shared" si="40"/>
        <v>93600</v>
      </c>
      <c r="L107" s="211">
        <f t="shared" si="40"/>
        <v>15000</v>
      </c>
      <c r="M107" s="211">
        <f t="shared" si="40"/>
        <v>78600</v>
      </c>
      <c r="N107" s="211">
        <f t="shared" si="40"/>
        <v>42200</v>
      </c>
      <c r="O107" s="211">
        <f t="shared" si="40"/>
        <v>0</v>
      </c>
      <c r="P107" s="211">
        <f t="shared" si="40"/>
        <v>0</v>
      </c>
      <c r="Q107" s="90">
        <f t="shared" si="37"/>
        <v>3892200</v>
      </c>
    </row>
    <row r="108" spans="1:17" ht="60.75" customHeight="1">
      <c r="A108" s="97"/>
      <c r="B108" s="205" t="s">
        <v>151</v>
      </c>
      <c r="C108" s="205"/>
      <c r="D108" s="205"/>
      <c r="E108" s="218" t="s">
        <v>509</v>
      </c>
      <c r="F108" s="217">
        <f>F109+F113+F111</f>
        <v>3798600</v>
      </c>
      <c r="G108" s="217">
        <f aca="true" t="shared" si="41" ref="G108:P108">G109+G113+G111</f>
        <v>3798600</v>
      </c>
      <c r="H108" s="217">
        <f t="shared" si="41"/>
        <v>2608260</v>
      </c>
      <c r="I108" s="217">
        <f t="shared" si="41"/>
        <v>243950</v>
      </c>
      <c r="J108" s="217">
        <f t="shared" si="41"/>
        <v>0</v>
      </c>
      <c r="K108" s="217">
        <f t="shared" si="41"/>
        <v>93600</v>
      </c>
      <c r="L108" s="217">
        <f t="shared" si="41"/>
        <v>15000</v>
      </c>
      <c r="M108" s="217">
        <f t="shared" si="41"/>
        <v>78600</v>
      </c>
      <c r="N108" s="217">
        <f t="shared" si="41"/>
        <v>42200</v>
      </c>
      <c r="O108" s="217">
        <f t="shared" si="41"/>
        <v>0</v>
      </c>
      <c r="P108" s="217">
        <f t="shared" si="41"/>
        <v>0</v>
      </c>
      <c r="Q108" s="90">
        <f t="shared" si="37"/>
        <v>3892200</v>
      </c>
    </row>
    <row r="109" spans="1:17" ht="38.25" customHeight="1">
      <c r="A109" s="97"/>
      <c r="B109" s="198" t="s">
        <v>125</v>
      </c>
      <c r="C109" s="93" t="s">
        <v>126</v>
      </c>
      <c r="D109" s="198" t="s">
        <v>125</v>
      </c>
      <c r="E109" s="94" t="s">
        <v>40</v>
      </c>
      <c r="F109" s="117">
        <f>F110</f>
        <v>487900</v>
      </c>
      <c r="G109" s="117">
        <f aca="true" t="shared" si="42" ref="G109:P109">G110</f>
        <v>487900</v>
      </c>
      <c r="H109" s="117">
        <f t="shared" si="42"/>
        <v>391000</v>
      </c>
      <c r="I109" s="437">
        <f t="shared" si="42"/>
        <v>0</v>
      </c>
      <c r="J109" s="117">
        <f t="shared" si="42"/>
        <v>0</v>
      </c>
      <c r="K109" s="117">
        <f t="shared" si="42"/>
        <v>0</v>
      </c>
      <c r="L109" s="117"/>
      <c r="M109" s="117">
        <f t="shared" si="42"/>
        <v>0</v>
      </c>
      <c r="N109" s="117">
        <f t="shared" si="42"/>
        <v>0</v>
      </c>
      <c r="O109" s="117">
        <f t="shared" si="42"/>
        <v>0</v>
      </c>
      <c r="P109" s="117">
        <f t="shared" si="42"/>
        <v>0</v>
      </c>
      <c r="Q109" s="90">
        <f t="shared" si="37"/>
        <v>487900</v>
      </c>
    </row>
    <row r="110" spans="1:17" ht="66.75" customHeight="1">
      <c r="A110" s="97"/>
      <c r="B110" s="98" t="s">
        <v>395</v>
      </c>
      <c r="C110" s="98" t="s">
        <v>517</v>
      </c>
      <c r="D110" s="98" t="s">
        <v>368</v>
      </c>
      <c r="E110" s="207" t="s">
        <v>519</v>
      </c>
      <c r="F110" s="111">
        <v>487900</v>
      </c>
      <c r="G110" s="104">
        <v>487900</v>
      </c>
      <c r="H110" s="104">
        <v>391000</v>
      </c>
      <c r="I110" s="427"/>
      <c r="J110" s="111"/>
      <c r="K110" s="111"/>
      <c r="L110" s="111"/>
      <c r="M110" s="104"/>
      <c r="N110" s="104"/>
      <c r="O110" s="104"/>
      <c r="P110" s="104"/>
      <c r="Q110" s="90">
        <f t="shared" si="37"/>
        <v>487900</v>
      </c>
    </row>
    <row r="111" spans="1:17" ht="36.75" customHeight="1">
      <c r="A111" s="97"/>
      <c r="B111" s="198" t="s">
        <v>125</v>
      </c>
      <c r="C111" s="93" t="s">
        <v>58</v>
      </c>
      <c r="D111" s="198" t="s">
        <v>125</v>
      </c>
      <c r="E111" s="94" t="s">
        <v>59</v>
      </c>
      <c r="F111" s="111">
        <f>F112</f>
        <v>1770300</v>
      </c>
      <c r="G111" s="111">
        <f aca="true" t="shared" si="43" ref="G111:P111">G112</f>
        <v>1770300</v>
      </c>
      <c r="H111" s="111">
        <f t="shared" si="43"/>
        <v>1360000</v>
      </c>
      <c r="I111" s="111">
        <f t="shared" si="43"/>
        <v>92125</v>
      </c>
      <c r="J111" s="111">
        <f t="shared" si="43"/>
        <v>0</v>
      </c>
      <c r="K111" s="111">
        <f t="shared" si="43"/>
        <v>78600</v>
      </c>
      <c r="L111" s="111"/>
      <c r="M111" s="111">
        <f t="shared" si="43"/>
        <v>78600</v>
      </c>
      <c r="N111" s="111">
        <f t="shared" si="43"/>
        <v>42200</v>
      </c>
      <c r="O111" s="111">
        <f t="shared" si="43"/>
        <v>0</v>
      </c>
      <c r="P111" s="111">
        <f t="shared" si="43"/>
        <v>0</v>
      </c>
      <c r="Q111" s="90">
        <f t="shared" si="37"/>
        <v>1848900</v>
      </c>
    </row>
    <row r="112" spans="1:17" ht="78.75" customHeight="1">
      <c r="A112" s="97"/>
      <c r="B112" s="333" t="s">
        <v>450</v>
      </c>
      <c r="C112" s="98" t="s">
        <v>451</v>
      </c>
      <c r="D112" s="333" t="s">
        <v>511</v>
      </c>
      <c r="E112" s="207" t="s">
        <v>452</v>
      </c>
      <c r="F112" s="111">
        <v>1770300</v>
      </c>
      <c r="G112" s="104">
        <v>1770300</v>
      </c>
      <c r="H112" s="104">
        <v>1360000</v>
      </c>
      <c r="I112" s="104">
        <v>92125</v>
      </c>
      <c r="J112" s="111"/>
      <c r="K112" s="111">
        <v>78600</v>
      </c>
      <c r="L112" s="111"/>
      <c r="M112" s="104">
        <v>78600</v>
      </c>
      <c r="N112" s="104">
        <v>42200</v>
      </c>
      <c r="O112" s="104"/>
      <c r="P112" s="104"/>
      <c r="Q112" s="90">
        <f t="shared" si="37"/>
        <v>1848900</v>
      </c>
    </row>
    <row r="113" spans="1:17" ht="33.75" customHeight="1">
      <c r="A113" s="97"/>
      <c r="B113" s="198" t="s">
        <v>125</v>
      </c>
      <c r="C113" s="93" t="s">
        <v>89</v>
      </c>
      <c r="D113" s="198" t="s">
        <v>125</v>
      </c>
      <c r="E113" s="334" t="s">
        <v>88</v>
      </c>
      <c r="F113" s="111">
        <f>F116+F114+F115</f>
        <v>1540400</v>
      </c>
      <c r="G113" s="111">
        <f>G116+G114+G115</f>
        <v>1540400</v>
      </c>
      <c r="H113" s="111">
        <f>H116+H114+H115</f>
        <v>857260</v>
      </c>
      <c r="I113" s="111">
        <f>I116+I114+I115</f>
        <v>151825</v>
      </c>
      <c r="J113" s="111">
        <f aca="true" t="shared" si="44" ref="J113:P113">J116+J114</f>
        <v>0</v>
      </c>
      <c r="K113" s="111">
        <f t="shared" si="44"/>
        <v>15000</v>
      </c>
      <c r="L113" s="111">
        <f t="shared" si="44"/>
        <v>15000</v>
      </c>
      <c r="M113" s="111">
        <f t="shared" si="44"/>
        <v>0</v>
      </c>
      <c r="N113" s="111">
        <f t="shared" si="44"/>
        <v>0</v>
      </c>
      <c r="O113" s="111">
        <f t="shared" si="44"/>
        <v>0</v>
      </c>
      <c r="P113" s="111">
        <f t="shared" si="44"/>
        <v>0</v>
      </c>
      <c r="Q113" s="90">
        <f t="shared" si="37"/>
        <v>1555400</v>
      </c>
    </row>
    <row r="114" spans="1:17" s="120" customFormat="1" ht="18.75">
      <c r="A114" s="128"/>
      <c r="B114" s="335">
        <v>1014030</v>
      </c>
      <c r="C114" s="231" t="s">
        <v>90</v>
      </c>
      <c r="D114" s="231" t="s">
        <v>510</v>
      </c>
      <c r="E114" s="208" t="s">
        <v>453</v>
      </c>
      <c r="F114" s="102">
        <v>970260</v>
      </c>
      <c r="G114" s="103">
        <v>970260</v>
      </c>
      <c r="H114" s="103">
        <v>617760</v>
      </c>
      <c r="I114" s="103">
        <v>132325</v>
      </c>
      <c r="J114" s="103">
        <v>0</v>
      </c>
      <c r="K114" s="102">
        <v>15000</v>
      </c>
      <c r="L114" s="102">
        <v>15000</v>
      </c>
      <c r="M114" s="103"/>
      <c r="N114" s="103"/>
      <c r="O114" s="103"/>
      <c r="P114" s="103"/>
      <c r="Q114" s="90">
        <f t="shared" si="37"/>
        <v>985260</v>
      </c>
    </row>
    <row r="115" spans="1:17" s="120" customFormat="1" ht="63.75" customHeight="1">
      <c r="A115" s="128"/>
      <c r="B115" s="335">
        <v>1014060</v>
      </c>
      <c r="C115" s="231" t="s">
        <v>5</v>
      </c>
      <c r="D115" s="231" t="s">
        <v>6</v>
      </c>
      <c r="E115" s="208" t="s">
        <v>7</v>
      </c>
      <c r="F115" s="102">
        <v>111200</v>
      </c>
      <c r="G115" s="103">
        <v>111200</v>
      </c>
      <c r="H115" s="103">
        <v>80000</v>
      </c>
      <c r="I115" s="103">
        <v>5500</v>
      </c>
      <c r="J115" s="103"/>
      <c r="K115" s="102"/>
      <c r="L115" s="102"/>
      <c r="M115" s="103"/>
      <c r="N115" s="103"/>
      <c r="O115" s="103"/>
      <c r="P115" s="103"/>
      <c r="Q115" s="90">
        <f t="shared" si="37"/>
        <v>111200</v>
      </c>
    </row>
    <row r="116" spans="1:17" s="120" customFormat="1" ht="45" customHeight="1">
      <c r="A116" s="127"/>
      <c r="B116" s="335">
        <v>1014080</v>
      </c>
      <c r="C116" s="231" t="s">
        <v>454</v>
      </c>
      <c r="D116" s="231" t="s">
        <v>125</v>
      </c>
      <c r="E116" s="208" t="s">
        <v>455</v>
      </c>
      <c r="F116" s="102">
        <f>F117+F118</f>
        <v>458940</v>
      </c>
      <c r="G116" s="102">
        <f aca="true" t="shared" si="45" ref="G116:P116">G117+G118</f>
        <v>458940</v>
      </c>
      <c r="H116" s="102">
        <f t="shared" si="45"/>
        <v>159500</v>
      </c>
      <c r="I116" s="102">
        <f t="shared" si="45"/>
        <v>14000</v>
      </c>
      <c r="J116" s="102">
        <f t="shared" si="45"/>
        <v>0</v>
      </c>
      <c r="K116" s="102">
        <f t="shared" si="45"/>
        <v>0</v>
      </c>
      <c r="L116" s="102"/>
      <c r="M116" s="102">
        <f t="shared" si="45"/>
        <v>0</v>
      </c>
      <c r="N116" s="102">
        <f t="shared" si="45"/>
        <v>0</v>
      </c>
      <c r="O116" s="102">
        <f t="shared" si="45"/>
        <v>0</v>
      </c>
      <c r="P116" s="102">
        <f t="shared" si="45"/>
        <v>0</v>
      </c>
      <c r="Q116" s="90">
        <f t="shared" si="37"/>
        <v>458940</v>
      </c>
    </row>
    <row r="117" spans="1:17" s="120" customFormat="1" ht="42" customHeight="1">
      <c r="A117" s="127"/>
      <c r="B117" s="335">
        <v>1014081</v>
      </c>
      <c r="C117" s="231" t="s">
        <v>456</v>
      </c>
      <c r="D117" s="231" t="s">
        <v>211</v>
      </c>
      <c r="E117" s="208" t="s">
        <v>458</v>
      </c>
      <c r="F117" s="102">
        <v>227600</v>
      </c>
      <c r="G117" s="103">
        <v>227600</v>
      </c>
      <c r="H117" s="103">
        <v>159500</v>
      </c>
      <c r="I117" s="103">
        <v>14000</v>
      </c>
      <c r="J117" s="103"/>
      <c r="K117" s="103"/>
      <c r="L117" s="103"/>
      <c r="M117" s="103"/>
      <c r="N117" s="103"/>
      <c r="O117" s="103"/>
      <c r="P117" s="103"/>
      <c r="Q117" s="90">
        <f t="shared" si="37"/>
        <v>227600</v>
      </c>
    </row>
    <row r="118" spans="1:17" s="120" customFormat="1" ht="27" customHeight="1">
      <c r="A118" s="127"/>
      <c r="B118" s="335">
        <v>1014082</v>
      </c>
      <c r="C118" s="231" t="s">
        <v>457</v>
      </c>
      <c r="D118" s="231" t="s">
        <v>211</v>
      </c>
      <c r="E118" s="208" t="s">
        <v>459</v>
      </c>
      <c r="F118" s="102">
        <v>231340</v>
      </c>
      <c r="G118" s="103">
        <v>231340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90">
        <f t="shared" si="37"/>
        <v>231340</v>
      </c>
    </row>
    <row r="119" spans="1:17" ht="40.5">
      <c r="A119" s="97"/>
      <c r="B119" s="210" t="s">
        <v>396</v>
      </c>
      <c r="C119" s="210"/>
      <c r="D119" s="210"/>
      <c r="E119" s="203" t="s">
        <v>512</v>
      </c>
      <c r="F119" s="211">
        <f>F120</f>
        <v>11734500</v>
      </c>
      <c r="G119" s="211">
        <f aca="true" t="shared" si="46" ref="G119:P119">G120</f>
        <v>11724500</v>
      </c>
      <c r="H119" s="211">
        <f t="shared" si="46"/>
        <v>1165000</v>
      </c>
      <c r="I119" s="211">
        <f t="shared" si="46"/>
        <v>22400</v>
      </c>
      <c r="J119" s="211">
        <f t="shared" si="46"/>
        <v>0</v>
      </c>
      <c r="K119" s="211">
        <f t="shared" si="46"/>
        <v>372000</v>
      </c>
      <c r="L119" s="211">
        <f t="shared" si="46"/>
        <v>372000</v>
      </c>
      <c r="M119" s="211">
        <f t="shared" si="46"/>
        <v>0</v>
      </c>
      <c r="N119" s="211">
        <f t="shared" si="46"/>
        <v>0</v>
      </c>
      <c r="O119" s="211">
        <f t="shared" si="46"/>
        <v>0</v>
      </c>
      <c r="P119" s="211">
        <f t="shared" si="46"/>
        <v>0</v>
      </c>
      <c r="Q119" s="90">
        <f aca="true" t="shared" si="47" ref="Q119:Q133">F119+K119</f>
        <v>12106500</v>
      </c>
    </row>
    <row r="120" spans="1:17" s="120" customFormat="1" ht="39">
      <c r="A120" s="127"/>
      <c r="B120" s="205" t="s">
        <v>397</v>
      </c>
      <c r="C120" s="205"/>
      <c r="D120" s="205"/>
      <c r="E120" s="218" t="s">
        <v>212</v>
      </c>
      <c r="F120" s="217">
        <f>F121+F123+F126</f>
        <v>11734500</v>
      </c>
      <c r="G120" s="217">
        <f aca="true" t="shared" si="48" ref="G120:P120">G121+G123+G126</f>
        <v>11724500</v>
      </c>
      <c r="H120" s="217">
        <f t="shared" si="48"/>
        <v>1165000</v>
      </c>
      <c r="I120" s="217">
        <f t="shared" si="48"/>
        <v>22400</v>
      </c>
      <c r="J120" s="217">
        <f t="shared" si="48"/>
        <v>0</v>
      </c>
      <c r="K120" s="217">
        <f t="shared" si="48"/>
        <v>372000</v>
      </c>
      <c r="L120" s="217">
        <f t="shared" si="48"/>
        <v>372000</v>
      </c>
      <c r="M120" s="217">
        <f t="shared" si="48"/>
        <v>0</v>
      </c>
      <c r="N120" s="217">
        <f t="shared" si="48"/>
        <v>0</v>
      </c>
      <c r="O120" s="217">
        <f t="shared" si="48"/>
        <v>0</v>
      </c>
      <c r="P120" s="217">
        <f t="shared" si="48"/>
        <v>0</v>
      </c>
      <c r="Q120" s="90">
        <f t="shared" si="47"/>
        <v>12106500</v>
      </c>
    </row>
    <row r="121" spans="1:17" s="120" customFormat="1" ht="18.75">
      <c r="A121" s="127"/>
      <c r="B121" s="198" t="s">
        <v>125</v>
      </c>
      <c r="C121" s="93" t="s">
        <v>126</v>
      </c>
      <c r="D121" s="198" t="s">
        <v>125</v>
      </c>
      <c r="E121" s="94" t="s">
        <v>40</v>
      </c>
      <c r="F121" s="111">
        <f>F122</f>
        <v>1499700</v>
      </c>
      <c r="G121" s="111">
        <f aca="true" t="shared" si="49" ref="G121:P121">G122</f>
        <v>1499700</v>
      </c>
      <c r="H121" s="111">
        <f t="shared" si="49"/>
        <v>1165000</v>
      </c>
      <c r="I121" s="111">
        <f t="shared" si="49"/>
        <v>22400</v>
      </c>
      <c r="J121" s="111">
        <f t="shared" si="49"/>
        <v>0</v>
      </c>
      <c r="K121" s="111">
        <f t="shared" si="49"/>
        <v>0</v>
      </c>
      <c r="L121" s="111"/>
      <c r="M121" s="111">
        <f t="shared" si="49"/>
        <v>0</v>
      </c>
      <c r="N121" s="111">
        <f t="shared" si="49"/>
        <v>0</v>
      </c>
      <c r="O121" s="111">
        <f t="shared" si="49"/>
        <v>0</v>
      </c>
      <c r="P121" s="111">
        <f t="shared" si="49"/>
        <v>0</v>
      </c>
      <c r="Q121" s="90">
        <f t="shared" si="47"/>
        <v>1499700</v>
      </c>
    </row>
    <row r="122" spans="1:17" s="91" customFormat="1" ht="59.25" customHeight="1">
      <c r="A122" s="121"/>
      <c r="B122" s="98" t="s">
        <v>398</v>
      </c>
      <c r="C122" s="98" t="s">
        <v>517</v>
      </c>
      <c r="D122" s="98" t="s">
        <v>368</v>
      </c>
      <c r="E122" s="207" t="s">
        <v>519</v>
      </c>
      <c r="F122" s="111">
        <v>1499700</v>
      </c>
      <c r="G122" s="125">
        <v>1499700</v>
      </c>
      <c r="H122" s="125">
        <v>1165000</v>
      </c>
      <c r="I122" s="125">
        <v>22400</v>
      </c>
      <c r="J122" s="125"/>
      <c r="K122" s="104"/>
      <c r="L122" s="104"/>
      <c r="M122" s="125"/>
      <c r="N122" s="125"/>
      <c r="O122" s="125"/>
      <c r="P122" s="125"/>
      <c r="Q122" s="90">
        <f t="shared" si="47"/>
        <v>1499700</v>
      </c>
    </row>
    <row r="123" spans="1:17" s="91" customFormat="1" ht="29.25" customHeight="1">
      <c r="A123" s="121"/>
      <c r="B123" s="198" t="s">
        <v>125</v>
      </c>
      <c r="C123" s="93" t="s">
        <v>42</v>
      </c>
      <c r="D123" s="198" t="s">
        <v>125</v>
      </c>
      <c r="E123" s="94" t="s">
        <v>495</v>
      </c>
      <c r="F123" s="111">
        <f>F124</f>
        <v>10000</v>
      </c>
      <c r="G123" s="427">
        <f aca="true" t="shared" si="50" ref="G123:P123">G124</f>
        <v>0</v>
      </c>
      <c r="H123" s="427">
        <f t="shared" si="50"/>
        <v>0</v>
      </c>
      <c r="I123" s="427">
        <f t="shared" si="50"/>
        <v>0</v>
      </c>
      <c r="J123" s="104">
        <f t="shared" si="50"/>
        <v>0</v>
      </c>
      <c r="K123" s="104">
        <f t="shared" si="50"/>
        <v>0</v>
      </c>
      <c r="L123" s="104"/>
      <c r="M123" s="104">
        <f t="shared" si="50"/>
        <v>0</v>
      </c>
      <c r="N123" s="104">
        <f t="shared" si="50"/>
        <v>0</v>
      </c>
      <c r="O123" s="104">
        <f t="shared" si="50"/>
        <v>0</v>
      </c>
      <c r="P123" s="104">
        <f t="shared" si="50"/>
        <v>0</v>
      </c>
      <c r="Q123" s="90">
        <f t="shared" si="47"/>
        <v>10000</v>
      </c>
    </row>
    <row r="124" spans="1:17" s="91" customFormat="1" ht="20.25">
      <c r="A124" s="127"/>
      <c r="B124" s="98" t="s">
        <v>496</v>
      </c>
      <c r="C124" s="98" t="s">
        <v>483</v>
      </c>
      <c r="D124" s="98" t="s">
        <v>377</v>
      </c>
      <c r="E124" s="348" t="s">
        <v>21</v>
      </c>
      <c r="F124" s="111">
        <v>10000</v>
      </c>
      <c r="G124" s="433"/>
      <c r="H124" s="433"/>
      <c r="I124" s="433"/>
      <c r="J124" s="111"/>
      <c r="K124" s="111"/>
      <c r="L124" s="111"/>
      <c r="M124" s="111"/>
      <c r="N124" s="111"/>
      <c r="O124" s="111"/>
      <c r="P124" s="111"/>
      <c r="Q124" s="90">
        <f t="shared" si="47"/>
        <v>10000</v>
      </c>
    </row>
    <row r="125" spans="1:17" s="91" customFormat="1" ht="69" hidden="1">
      <c r="A125" s="127"/>
      <c r="B125" s="318" t="s">
        <v>22</v>
      </c>
      <c r="C125" s="318" t="s">
        <v>23</v>
      </c>
      <c r="D125" s="318"/>
      <c r="E125" s="319" t="s">
        <v>24</v>
      </c>
      <c r="F125" s="438"/>
      <c r="G125" s="439"/>
      <c r="H125" s="439"/>
      <c r="I125" s="439"/>
      <c r="J125" s="129"/>
      <c r="K125" s="104"/>
      <c r="L125" s="104"/>
      <c r="M125" s="125"/>
      <c r="N125" s="125"/>
      <c r="O125" s="125"/>
      <c r="P125" s="125"/>
      <c r="Q125" s="90">
        <f t="shared" si="47"/>
        <v>0</v>
      </c>
    </row>
    <row r="126" spans="1:17" s="91" customFormat="1" ht="20.25">
      <c r="A126" s="127"/>
      <c r="B126" s="198" t="s">
        <v>125</v>
      </c>
      <c r="C126" s="93" t="s">
        <v>497</v>
      </c>
      <c r="D126" s="198" t="s">
        <v>125</v>
      </c>
      <c r="E126" s="94" t="s">
        <v>38</v>
      </c>
      <c r="F126" s="117">
        <f>F127+F129+F132</f>
        <v>10224800</v>
      </c>
      <c r="G126" s="117">
        <f>G127+G129+G132</f>
        <v>10224800</v>
      </c>
      <c r="H126" s="117">
        <f aca="true" t="shared" si="51" ref="H126:P126">H127+H129</f>
        <v>0</v>
      </c>
      <c r="I126" s="117">
        <f t="shared" si="51"/>
        <v>0</v>
      </c>
      <c r="J126" s="117">
        <f t="shared" si="51"/>
        <v>0</v>
      </c>
      <c r="K126" s="117">
        <f t="shared" si="51"/>
        <v>372000</v>
      </c>
      <c r="L126" s="117">
        <f t="shared" si="51"/>
        <v>372000</v>
      </c>
      <c r="M126" s="117">
        <f t="shared" si="51"/>
        <v>0</v>
      </c>
      <c r="N126" s="117">
        <f t="shared" si="51"/>
        <v>0</v>
      </c>
      <c r="O126" s="117">
        <f t="shared" si="51"/>
        <v>0</v>
      </c>
      <c r="P126" s="117">
        <f t="shared" si="51"/>
        <v>0</v>
      </c>
      <c r="Q126" s="90">
        <f t="shared" si="47"/>
        <v>10596800</v>
      </c>
    </row>
    <row r="127" spans="1:17" s="91" customFormat="1" ht="85.5" customHeight="1">
      <c r="A127" s="127"/>
      <c r="B127" s="536">
        <v>3719400</v>
      </c>
      <c r="C127" s="93" t="s">
        <v>522</v>
      </c>
      <c r="D127" s="198" t="s">
        <v>125</v>
      </c>
      <c r="E127" s="94" t="s">
        <v>523</v>
      </c>
      <c r="F127" s="117">
        <f>F128</f>
        <v>10089800</v>
      </c>
      <c r="G127" s="117">
        <f aca="true" t="shared" si="52" ref="G127:P127">G128</f>
        <v>10089800</v>
      </c>
      <c r="H127" s="437">
        <f t="shared" si="52"/>
        <v>0</v>
      </c>
      <c r="I127" s="437">
        <f t="shared" si="52"/>
        <v>0</v>
      </c>
      <c r="J127" s="117">
        <f t="shared" si="52"/>
        <v>0</v>
      </c>
      <c r="K127" s="117">
        <f t="shared" si="52"/>
        <v>0</v>
      </c>
      <c r="L127" s="117"/>
      <c r="M127" s="117">
        <f t="shared" si="52"/>
        <v>0</v>
      </c>
      <c r="N127" s="117">
        <f t="shared" si="52"/>
        <v>0</v>
      </c>
      <c r="O127" s="117">
        <f t="shared" si="52"/>
        <v>0</v>
      </c>
      <c r="P127" s="117">
        <f t="shared" si="52"/>
        <v>0</v>
      </c>
      <c r="Q127" s="90">
        <f t="shared" si="47"/>
        <v>10089800</v>
      </c>
    </row>
    <row r="128" spans="1:17" ht="64.5" customHeight="1">
      <c r="A128" s="97"/>
      <c r="B128" s="335">
        <v>3719410</v>
      </c>
      <c r="C128" s="231" t="s">
        <v>524</v>
      </c>
      <c r="D128" s="231" t="s">
        <v>25</v>
      </c>
      <c r="E128" s="208" t="s">
        <v>4</v>
      </c>
      <c r="F128" s="111">
        <v>10089800</v>
      </c>
      <c r="G128" s="106">
        <v>10089800</v>
      </c>
      <c r="H128" s="440"/>
      <c r="I128" s="440"/>
      <c r="J128" s="106"/>
      <c r="K128" s="104"/>
      <c r="L128" s="104"/>
      <c r="M128" s="125"/>
      <c r="N128" s="125"/>
      <c r="O128" s="125"/>
      <c r="P128" s="125"/>
      <c r="Q128" s="90">
        <f t="shared" si="47"/>
        <v>10089800</v>
      </c>
    </row>
    <row r="129" spans="1:17" ht="75" customHeight="1">
      <c r="A129" s="97"/>
      <c r="B129" s="536">
        <v>3719700</v>
      </c>
      <c r="C129" s="93" t="s">
        <v>313</v>
      </c>
      <c r="D129" s="198" t="s">
        <v>125</v>
      </c>
      <c r="E129" s="94" t="s">
        <v>314</v>
      </c>
      <c r="F129" s="111">
        <f>F131+F130</f>
        <v>90000</v>
      </c>
      <c r="G129" s="111">
        <f aca="true" t="shared" si="53" ref="G129:P129">G131+G130</f>
        <v>90000</v>
      </c>
      <c r="H129" s="111">
        <f t="shared" si="53"/>
        <v>0</v>
      </c>
      <c r="I129" s="111">
        <f t="shared" si="53"/>
        <v>0</v>
      </c>
      <c r="J129" s="111">
        <f t="shared" si="53"/>
        <v>0</v>
      </c>
      <c r="K129" s="111">
        <f t="shared" si="53"/>
        <v>372000</v>
      </c>
      <c r="L129" s="111">
        <f t="shared" si="53"/>
        <v>372000</v>
      </c>
      <c r="M129" s="111">
        <f t="shared" si="53"/>
        <v>0</v>
      </c>
      <c r="N129" s="111">
        <f t="shared" si="53"/>
        <v>0</v>
      </c>
      <c r="O129" s="111">
        <f t="shared" si="53"/>
        <v>0</v>
      </c>
      <c r="P129" s="111">
        <f t="shared" si="53"/>
        <v>0</v>
      </c>
      <c r="Q129" s="90">
        <f t="shared" si="47"/>
        <v>462000</v>
      </c>
    </row>
    <row r="130" spans="1:17" ht="52.5" customHeight="1">
      <c r="A130" s="97"/>
      <c r="B130" s="536">
        <v>3719750</v>
      </c>
      <c r="C130" s="93" t="s">
        <v>423</v>
      </c>
      <c r="D130" s="231" t="s">
        <v>25</v>
      </c>
      <c r="E130" s="94" t="s">
        <v>424</v>
      </c>
      <c r="F130" s="111"/>
      <c r="G130" s="111"/>
      <c r="H130" s="111"/>
      <c r="I130" s="111"/>
      <c r="J130" s="111"/>
      <c r="K130" s="111">
        <v>372000</v>
      </c>
      <c r="L130" s="111">
        <v>372000</v>
      </c>
      <c r="M130" s="111"/>
      <c r="N130" s="111"/>
      <c r="O130" s="111"/>
      <c r="P130" s="111"/>
      <c r="Q130" s="90"/>
    </row>
    <row r="131" spans="1:17" ht="33" customHeight="1">
      <c r="A131" s="97"/>
      <c r="B131" s="335">
        <v>3719770</v>
      </c>
      <c r="C131" s="231" t="s">
        <v>315</v>
      </c>
      <c r="D131" s="231" t="s">
        <v>25</v>
      </c>
      <c r="E131" s="208" t="s">
        <v>489</v>
      </c>
      <c r="F131" s="111">
        <v>90000</v>
      </c>
      <c r="G131" s="106">
        <v>90000</v>
      </c>
      <c r="H131" s="440"/>
      <c r="I131" s="440"/>
      <c r="J131" s="106"/>
      <c r="K131" s="104"/>
      <c r="L131" s="104"/>
      <c r="M131" s="125"/>
      <c r="N131" s="125"/>
      <c r="O131" s="125"/>
      <c r="P131" s="125"/>
      <c r="Q131" s="90">
        <f t="shared" si="47"/>
        <v>90000</v>
      </c>
    </row>
    <row r="132" spans="1:17" ht="57" customHeight="1">
      <c r="A132" s="97"/>
      <c r="B132" s="568">
        <v>3719800</v>
      </c>
      <c r="C132" s="337" t="s">
        <v>95</v>
      </c>
      <c r="D132" s="337" t="s">
        <v>125</v>
      </c>
      <c r="E132" s="338" t="s">
        <v>96</v>
      </c>
      <c r="F132" s="111">
        <v>45000</v>
      </c>
      <c r="G132" s="106">
        <v>45000</v>
      </c>
      <c r="H132" s="440"/>
      <c r="I132" s="440"/>
      <c r="J132" s="106"/>
      <c r="K132" s="104"/>
      <c r="L132" s="104"/>
      <c r="M132" s="125"/>
      <c r="N132" s="125"/>
      <c r="O132" s="125"/>
      <c r="P132" s="125"/>
      <c r="Q132" s="90"/>
    </row>
    <row r="133" spans="2:17" ht="20.25">
      <c r="B133" s="313"/>
      <c r="C133" s="313"/>
      <c r="D133" s="313"/>
      <c r="E133" s="387" t="s">
        <v>26</v>
      </c>
      <c r="F133" s="119">
        <f aca="true" t="shared" si="54" ref="F133:P133">F8+F42+F71+F107+F119</f>
        <v>117212877</v>
      </c>
      <c r="G133" s="119">
        <f t="shared" si="54"/>
        <v>117202877</v>
      </c>
      <c r="H133" s="119">
        <f t="shared" si="54"/>
        <v>40577130</v>
      </c>
      <c r="I133" s="119">
        <f t="shared" si="54"/>
        <v>6326385</v>
      </c>
      <c r="J133" s="119">
        <f t="shared" si="54"/>
        <v>0</v>
      </c>
      <c r="K133" s="119">
        <f t="shared" si="54"/>
        <v>4324701.14</v>
      </c>
      <c r="L133" s="119">
        <f t="shared" si="54"/>
        <v>3350401.14</v>
      </c>
      <c r="M133" s="119">
        <f t="shared" si="54"/>
        <v>915600</v>
      </c>
      <c r="N133" s="119">
        <f t="shared" si="54"/>
        <v>42200</v>
      </c>
      <c r="O133" s="119">
        <f t="shared" si="54"/>
        <v>0</v>
      </c>
      <c r="P133" s="119">
        <f t="shared" si="54"/>
        <v>58700</v>
      </c>
      <c r="Q133" s="90">
        <f t="shared" si="47"/>
        <v>121537578.14</v>
      </c>
    </row>
    <row r="134" spans="2:17" ht="20.25">
      <c r="B134" s="388"/>
      <c r="C134" s="388"/>
      <c r="D134" s="388"/>
      <c r="E134" s="389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1"/>
    </row>
    <row r="135" spans="2:17" ht="20.25">
      <c r="B135" s="388"/>
      <c r="C135" s="388"/>
      <c r="D135" s="388"/>
      <c r="E135" s="389"/>
      <c r="F135" s="390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1"/>
    </row>
    <row r="136" spans="2:17" ht="20.25">
      <c r="B136" s="388"/>
      <c r="C136" s="388"/>
      <c r="D136" s="388"/>
      <c r="E136" s="389"/>
      <c r="F136" s="390"/>
      <c r="G136" s="390"/>
      <c r="H136" s="390"/>
      <c r="I136" s="390"/>
      <c r="J136" s="390"/>
      <c r="K136" s="390"/>
      <c r="L136" s="390"/>
      <c r="M136" s="390"/>
      <c r="N136" s="390"/>
      <c r="O136" s="390"/>
      <c r="P136" s="390"/>
      <c r="Q136" s="391"/>
    </row>
    <row r="137" spans="5:16" ht="18.75">
      <c r="E137" s="309" t="s">
        <v>358</v>
      </c>
      <c r="P137" s="132" t="s">
        <v>29</v>
      </c>
    </row>
    <row r="138" spans="5:16" ht="18.75">
      <c r="E138" s="309"/>
      <c r="P138" s="132"/>
    </row>
    <row r="139" spans="7:17" ht="18.75">
      <c r="G139" s="132"/>
      <c r="Q139" s="132"/>
    </row>
    <row r="140" spans="7:17" ht="18.75">
      <c r="G140" s="133">
        <f>G133-G139+10000</f>
        <v>117212877</v>
      </c>
      <c r="Q140" s="240"/>
    </row>
  </sheetData>
  <sheetProtection/>
  <mergeCells count="20"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2" r:id="rId1"/>
  <headerFooter alignWithMargins="0">
    <oddFooter>&amp;C&amp;11&amp;P</oddFooter>
  </headerFooter>
  <rowBreaks count="5" manualBreakCount="5">
    <brk id="33" min="1" max="16" man="1"/>
    <brk id="51" min="1" max="18" man="1"/>
    <brk id="76" min="1" max="17" man="1"/>
    <brk id="96" min="1" max="16" man="1"/>
    <brk id="110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54"/>
  <sheetViews>
    <sheetView showZeros="0" view="pageBreakPreview" zoomScale="50" zoomScaleNormal="75" zoomScaleSheetLayoutView="50" zoomScalePageLayoutView="0" workbookViewId="0" topLeftCell="G1">
      <selection activeCell="P1" sqref="P1:T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5.421875" style="134" customWidth="1"/>
    <col min="4" max="4" width="29.28125" style="134" customWidth="1"/>
    <col min="5" max="5" width="18.8515625" style="134" hidden="1" customWidth="1"/>
    <col min="6" max="6" width="24.140625" style="134" customWidth="1"/>
    <col min="7" max="7" width="21.00390625" style="134" customWidth="1"/>
    <col min="8" max="8" width="19.8515625" style="134" customWidth="1"/>
    <col min="9" max="11" width="19.00390625" style="134" customWidth="1"/>
    <col min="12" max="12" width="20.140625" style="134" customWidth="1"/>
    <col min="13" max="13" width="20.8515625" style="134" customWidth="1"/>
    <col min="14" max="14" width="19.7109375" style="134" customWidth="1"/>
    <col min="15" max="15" width="20.421875" style="134" customWidth="1"/>
    <col min="16" max="16" width="22.28125" style="134" customWidth="1"/>
    <col min="17" max="19" width="15.57421875" style="134" customWidth="1"/>
    <col min="20" max="20" width="17.8515625" style="134" customWidth="1"/>
    <col min="21" max="21" width="20.28125" style="134" customWidth="1"/>
    <col min="22" max="22" width="18.00390625" style="134" customWidth="1"/>
    <col min="23" max="25" width="18.8515625" style="134" customWidth="1"/>
    <col min="26" max="26" width="17.57421875" style="134" customWidth="1"/>
    <col min="27" max="16384" width="8.8515625" style="134" customWidth="1"/>
  </cols>
  <sheetData>
    <row r="1" spans="1:25" ht="112.5" customHeight="1">
      <c r="A1" s="134" t="s">
        <v>346</v>
      </c>
      <c r="D1" s="135"/>
      <c r="E1" s="135"/>
      <c r="F1" s="135"/>
      <c r="G1" s="135"/>
      <c r="H1" s="135"/>
      <c r="I1" s="135"/>
      <c r="N1" s="136"/>
      <c r="O1" s="136"/>
      <c r="P1" s="647" t="s">
        <v>617</v>
      </c>
      <c r="Q1" s="647"/>
      <c r="R1" s="647"/>
      <c r="S1" s="647"/>
      <c r="T1" s="647"/>
      <c r="U1" s="596"/>
      <c r="V1" s="596"/>
      <c r="W1" s="596"/>
      <c r="X1" s="566"/>
      <c r="Y1" s="566"/>
    </row>
    <row r="2" ht="6" customHeight="1">
      <c r="N2" s="137"/>
    </row>
    <row r="3" spans="1:21" ht="51" customHeight="1">
      <c r="A3" s="138"/>
      <c r="B3" s="138"/>
      <c r="C3" s="138"/>
      <c r="D3" s="659" t="s">
        <v>170</v>
      </c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139"/>
      <c r="S3" s="139"/>
      <c r="T3" s="139"/>
      <c r="U3" s="139"/>
    </row>
    <row r="4" spans="1:21" ht="12.75" customHeight="1" thickBot="1">
      <c r="A4" s="140"/>
      <c r="B4" s="140"/>
      <c r="J4" s="141"/>
      <c r="K4" s="141"/>
      <c r="L4" s="141"/>
      <c r="M4" s="140"/>
      <c r="O4" s="140"/>
      <c r="P4" s="140"/>
      <c r="Q4" s="140"/>
      <c r="R4" s="140"/>
      <c r="S4" s="140"/>
      <c r="T4" s="140"/>
      <c r="U4" s="140" t="s">
        <v>359</v>
      </c>
    </row>
    <row r="5" spans="1:26" ht="15" customHeight="1">
      <c r="A5" s="652" t="s">
        <v>27</v>
      </c>
      <c r="B5" s="652"/>
      <c r="C5" s="653"/>
      <c r="D5" s="660" t="s">
        <v>542</v>
      </c>
      <c r="E5" s="672" t="s">
        <v>70</v>
      </c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3"/>
      <c r="S5" s="673"/>
      <c r="T5" s="673"/>
      <c r="U5" s="673"/>
      <c r="V5" s="662" t="s">
        <v>316</v>
      </c>
      <c r="W5" s="663"/>
      <c r="X5" s="663"/>
      <c r="Y5" s="663"/>
      <c r="Z5" s="664"/>
    </row>
    <row r="6" spans="1:26" ht="20.25" customHeight="1">
      <c r="A6" s="652"/>
      <c r="B6" s="652"/>
      <c r="C6" s="653"/>
      <c r="D6" s="661"/>
      <c r="E6" s="649" t="s">
        <v>292</v>
      </c>
      <c r="F6" s="649" t="s">
        <v>3</v>
      </c>
      <c r="G6" s="654" t="s">
        <v>66</v>
      </c>
      <c r="H6" s="655"/>
      <c r="I6" s="656"/>
      <c r="J6" s="657" t="s">
        <v>39</v>
      </c>
      <c r="K6" s="657"/>
      <c r="L6" s="657"/>
      <c r="M6" s="657"/>
      <c r="N6" s="657"/>
      <c r="O6" s="657"/>
      <c r="P6" s="657"/>
      <c r="Q6" s="657"/>
      <c r="R6" s="594"/>
      <c r="S6" s="594"/>
      <c r="T6" s="594"/>
      <c r="U6" s="654" t="s">
        <v>544</v>
      </c>
      <c r="V6" s="669" t="s">
        <v>39</v>
      </c>
      <c r="W6" s="670"/>
      <c r="X6" s="671"/>
      <c r="Y6" s="606"/>
      <c r="Z6" s="665" t="s">
        <v>544</v>
      </c>
    </row>
    <row r="7" spans="1:26" ht="13.5" customHeight="1">
      <c r="A7" s="652"/>
      <c r="B7" s="652"/>
      <c r="C7" s="653"/>
      <c r="D7" s="661"/>
      <c r="E7" s="649"/>
      <c r="F7" s="649"/>
      <c r="G7" s="644" t="s">
        <v>67</v>
      </c>
      <c r="H7" s="644" t="s">
        <v>68</v>
      </c>
      <c r="I7" s="644" t="s">
        <v>69</v>
      </c>
      <c r="J7" s="649" t="s">
        <v>1</v>
      </c>
      <c r="K7" s="644" t="s">
        <v>175</v>
      </c>
      <c r="L7" s="648" t="s">
        <v>34</v>
      </c>
      <c r="M7" s="648" t="s">
        <v>32</v>
      </c>
      <c r="N7" s="649" t="s">
        <v>33</v>
      </c>
      <c r="O7" s="649" t="s">
        <v>543</v>
      </c>
      <c r="P7" s="649" t="s">
        <v>44</v>
      </c>
      <c r="Q7" s="649" t="s">
        <v>45</v>
      </c>
      <c r="R7" s="644" t="s">
        <v>105</v>
      </c>
      <c r="S7" s="644" t="s">
        <v>106</v>
      </c>
      <c r="T7" s="644" t="s">
        <v>428</v>
      </c>
      <c r="U7" s="654"/>
      <c r="V7" s="642" t="s">
        <v>110</v>
      </c>
      <c r="W7" s="668" t="s">
        <v>4</v>
      </c>
      <c r="X7" s="668" t="s">
        <v>97</v>
      </c>
      <c r="Y7" s="642" t="s">
        <v>613</v>
      </c>
      <c r="Z7" s="666"/>
    </row>
    <row r="8" spans="1:26" ht="22.5" customHeight="1">
      <c r="A8" s="652"/>
      <c r="B8" s="652"/>
      <c r="C8" s="653"/>
      <c r="D8" s="661"/>
      <c r="E8" s="649"/>
      <c r="F8" s="649"/>
      <c r="G8" s="645"/>
      <c r="H8" s="645"/>
      <c r="I8" s="645"/>
      <c r="J8" s="649"/>
      <c r="K8" s="645"/>
      <c r="L8" s="648"/>
      <c r="M8" s="648" t="s">
        <v>46</v>
      </c>
      <c r="N8" s="649"/>
      <c r="O8" s="649"/>
      <c r="P8" s="649"/>
      <c r="Q8" s="649"/>
      <c r="R8" s="645"/>
      <c r="S8" s="645"/>
      <c r="T8" s="645"/>
      <c r="U8" s="654"/>
      <c r="V8" s="642"/>
      <c r="W8" s="642"/>
      <c r="X8" s="642"/>
      <c r="Y8" s="642"/>
      <c r="Z8" s="666"/>
    </row>
    <row r="9" spans="1:26" ht="15.75" customHeight="1">
      <c r="A9" s="652"/>
      <c r="B9" s="652"/>
      <c r="C9" s="653"/>
      <c r="D9" s="661"/>
      <c r="E9" s="649"/>
      <c r="F9" s="649"/>
      <c r="G9" s="645"/>
      <c r="H9" s="645"/>
      <c r="I9" s="645"/>
      <c r="J9" s="649"/>
      <c r="K9" s="645"/>
      <c r="L9" s="648"/>
      <c r="M9" s="648"/>
      <c r="N9" s="649"/>
      <c r="O9" s="649"/>
      <c r="P9" s="649"/>
      <c r="Q9" s="649"/>
      <c r="R9" s="645"/>
      <c r="S9" s="645"/>
      <c r="T9" s="645"/>
      <c r="U9" s="654"/>
      <c r="V9" s="642"/>
      <c r="W9" s="642"/>
      <c r="X9" s="642"/>
      <c r="Y9" s="642"/>
      <c r="Z9" s="666"/>
    </row>
    <row r="10" spans="1:26" ht="409.5" customHeight="1">
      <c r="A10" s="652"/>
      <c r="B10" s="652"/>
      <c r="C10" s="653"/>
      <c r="D10" s="661"/>
      <c r="E10" s="649"/>
      <c r="F10" s="649"/>
      <c r="G10" s="646"/>
      <c r="H10" s="646"/>
      <c r="I10" s="646"/>
      <c r="J10" s="649"/>
      <c r="K10" s="646"/>
      <c r="L10" s="648"/>
      <c r="M10" s="648"/>
      <c r="N10" s="649"/>
      <c r="O10" s="649"/>
      <c r="P10" s="649"/>
      <c r="Q10" s="649"/>
      <c r="R10" s="646"/>
      <c r="S10" s="646"/>
      <c r="T10" s="646"/>
      <c r="U10" s="654"/>
      <c r="V10" s="643"/>
      <c r="W10" s="643"/>
      <c r="X10" s="643"/>
      <c r="Y10" s="643"/>
      <c r="Z10" s="667"/>
    </row>
    <row r="11" spans="1:26" ht="15.75">
      <c r="A11" s="652">
        <v>1</v>
      </c>
      <c r="B11" s="652"/>
      <c r="C11" s="653"/>
      <c r="D11" s="512">
        <v>2</v>
      </c>
      <c r="E11" s="508"/>
      <c r="F11" s="142">
        <v>3</v>
      </c>
      <c r="G11" s="142"/>
      <c r="H11" s="142"/>
      <c r="I11" s="142"/>
      <c r="J11" s="509">
        <v>4</v>
      </c>
      <c r="K11" s="509"/>
      <c r="L11" s="510">
        <v>5</v>
      </c>
      <c r="M11" s="510">
        <v>6</v>
      </c>
      <c r="N11" s="510">
        <v>7</v>
      </c>
      <c r="O11" s="510">
        <v>8</v>
      </c>
      <c r="P11" s="510">
        <v>9</v>
      </c>
      <c r="Q11" s="510">
        <v>10</v>
      </c>
      <c r="R11" s="537"/>
      <c r="S11" s="537"/>
      <c r="T11" s="537"/>
      <c r="U11" s="537"/>
      <c r="V11" s="540"/>
      <c r="W11" s="543"/>
      <c r="X11" s="543"/>
      <c r="Y11" s="543"/>
      <c r="Z11" s="541"/>
    </row>
    <row r="12" spans="1:26" ht="24" customHeight="1">
      <c r="A12" s="650">
        <v>25204000000</v>
      </c>
      <c r="B12" s="650" t="s">
        <v>112</v>
      </c>
      <c r="C12" s="651" t="s">
        <v>113</v>
      </c>
      <c r="D12" s="513" t="s">
        <v>114</v>
      </c>
      <c r="E12" s="322"/>
      <c r="F12" s="322">
        <v>902100</v>
      </c>
      <c r="G12" s="322">
        <v>13403700</v>
      </c>
      <c r="H12" s="322">
        <v>10089800</v>
      </c>
      <c r="I12" s="322">
        <v>244000</v>
      </c>
      <c r="J12" s="146">
        <v>419700</v>
      </c>
      <c r="K12" s="146">
        <v>211450</v>
      </c>
      <c r="L12" s="144">
        <v>17131800</v>
      </c>
      <c r="M12" s="144">
        <v>21735700</v>
      </c>
      <c r="N12" s="144">
        <v>1645400</v>
      </c>
      <c r="O12" s="146">
        <v>962800</v>
      </c>
      <c r="P12" s="145">
        <v>16900</v>
      </c>
      <c r="Q12" s="145">
        <v>7600</v>
      </c>
      <c r="R12" s="595">
        <v>259000</v>
      </c>
      <c r="S12" s="595">
        <v>254892</v>
      </c>
      <c r="T12" s="595">
        <v>611700</v>
      </c>
      <c r="U12" s="538">
        <f>SUM(E12:T12)</f>
        <v>67896542</v>
      </c>
      <c r="V12" s="540"/>
      <c r="W12" s="543"/>
      <c r="X12" s="543"/>
      <c r="Y12" s="543"/>
      <c r="Z12" s="541"/>
    </row>
    <row r="13" spans="1:26" ht="21.75" customHeight="1">
      <c r="A13" s="650" t="s">
        <v>115</v>
      </c>
      <c r="B13" s="650">
        <v>16</v>
      </c>
      <c r="C13" s="651" t="s">
        <v>116</v>
      </c>
      <c r="D13" s="513" t="s">
        <v>117</v>
      </c>
      <c r="E13" s="143"/>
      <c r="F13" s="143"/>
      <c r="G13" s="143"/>
      <c r="H13" s="143"/>
      <c r="I13" s="143"/>
      <c r="J13" s="146"/>
      <c r="K13" s="146"/>
      <c r="L13" s="144"/>
      <c r="M13" s="144"/>
      <c r="N13" s="144"/>
      <c r="O13" s="146"/>
      <c r="P13" s="144"/>
      <c r="Q13" s="144"/>
      <c r="R13" s="538"/>
      <c r="S13" s="538"/>
      <c r="T13" s="538"/>
      <c r="U13" s="538">
        <f>SUM(E13:Q13)</f>
        <v>0</v>
      </c>
      <c r="V13" s="542">
        <v>90000</v>
      </c>
      <c r="W13" s="542">
        <v>10089800</v>
      </c>
      <c r="X13" s="569"/>
      <c r="Y13" s="569"/>
      <c r="Z13" s="544">
        <f>V13+W13</f>
        <v>10179800</v>
      </c>
    </row>
    <row r="14" spans="1:26" ht="22.5" customHeight="1" hidden="1" thickBot="1">
      <c r="A14" s="658" t="s">
        <v>118</v>
      </c>
      <c r="B14" s="658"/>
      <c r="C14" s="639"/>
      <c r="D14" s="514" t="s">
        <v>119</v>
      </c>
      <c r="E14" s="511"/>
      <c r="F14" s="511"/>
      <c r="G14" s="511"/>
      <c r="H14" s="511"/>
      <c r="I14" s="511"/>
      <c r="J14" s="146"/>
      <c r="K14" s="146"/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538"/>
      <c r="S14" s="538"/>
      <c r="T14" s="538"/>
      <c r="U14" s="538">
        <v>0</v>
      </c>
      <c r="V14" s="540"/>
      <c r="W14" s="543"/>
      <c r="X14" s="543"/>
      <c r="Y14" s="543"/>
      <c r="Z14" s="544">
        <f>V14+W14</f>
        <v>0</v>
      </c>
    </row>
    <row r="15" spans="1:26" ht="22.5" customHeight="1">
      <c r="A15" s="639"/>
      <c r="B15" s="640"/>
      <c r="C15" s="641"/>
      <c r="D15" s="570" t="s">
        <v>119</v>
      </c>
      <c r="E15" s="571"/>
      <c r="F15" s="571"/>
      <c r="G15" s="571"/>
      <c r="H15" s="571"/>
      <c r="I15" s="571"/>
      <c r="J15" s="572"/>
      <c r="K15" s="572"/>
      <c r="L15" s="573"/>
      <c r="M15" s="573"/>
      <c r="N15" s="573"/>
      <c r="O15" s="573"/>
      <c r="P15" s="573"/>
      <c r="Q15" s="573"/>
      <c r="R15" s="574"/>
      <c r="S15" s="574"/>
      <c r="T15" s="574"/>
      <c r="U15" s="574"/>
      <c r="V15" s="575"/>
      <c r="W15" s="575"/>
      <c r="X15" s="576">
        <v>45000</v>
      </c>
      <c r="Y15" s="576"/>
      <c r="Z15" s="544">
        <f>V15+W15+X15</f>
        <v>45000</v>
      </c>
    </row>
    <row r="16" spans="1:26" ht="22.5" customHeight="1">
      <c r="A16" s="639"/>
      <c r="B16" s="640"/>
      <c r="C16" s="641"/>
      <c r="D16" s="570" t="s">
        <v>612</v>
      </c>
      <c r="E16" s="571"/>
      <c r="F16" s="571"/>
      <c r="G16" s="571"/>
      <c r="H16" s="571"/>
      <c r="I16" s="571"/>
      <c r="J16" s="572"/>
      <c r="K16" s="572"/>
      <c r="L16" s="573"/>
      <c r="M16" s="573"/>
      <c r="N16" s="573"/>
      <c r="O16" s="573"/>
      <c r="P16" s="573"/>
      <c r="Q16" s="573"/>
      <c r="R16" s="574"/>
      <c r="S16" s="574"/>
      <c r="T16" s="574"/>
      <c r="U16" s="574"/>
      <c r="V16" s="575"/>
      <c r="W16" s="575"/>
      <c r="X16" s="576"/>
      <c r="Y16" s="576">
        <v>372000</v>
      </c>
      <c r="Z16" s="544">
        <f>V16+W16+X16+Y16</f>
        <v>372000</v>
      </c>
    </row>
    <row r="17" spans="1:26" ht="24" customHeight="1" thickBot="1">
      <c r="A17" s="658"/>
      <c r="B17" s="658"/>
      <c r="C17" s="639"/>
      <c r="D17" s="515" t="s">
        <v>307</v>
      </c>
      <c r="E17" s="516">
        <f aca="true" t="shared" si="0" ref="E17:W17">E12+E13</f>
        <v>0</v>
      </c>
      <c r="F17" s="516">
        <f t="shared" si="0"/>
        <v>902100</v>
      </c>
      <c r="G17" s="516">
        <f>SUM(G12,G13)</f>
        <v>13403700</v>
      </c>
      <c r="H17" s="516">
        <f>SUM(H12,H13)</f>
        <v>10089800</v>
      </c>
      <c r="I17" s="516">
        <f>SUM(I12,I13)</f>
        <v>244000</v>
      </c>
      <c r="J17" s="516">
        <f t="shared" si="0"/>
        <v>419700</v>
      </c>
      <c r="K17" s="516">
        <f t="shared" si="0"/>
        <v>211450</v>
      </c>
      <c r="L17" s="516">
        <f t="shared" si="0"/>
        <v>17131800</v>
      </c>
      <c r="M17" s="516">
        <f t="shared" si="0"/>
        <v>21735700</v>
      </c>
      <c r="N17" s="516">
        <f t="shared" si="0"/>
        <v>1645400</v>
      </c>
      <c r="O17" s="516">
        <f t="shared" si="0"/>
        <v>962800</v>
      </c>
      <c r="P17" s="516">
        <f t="shared" si="0"/>
        <v>16900</v>
      </c>
      <c r="Q17" s="516">
        <f t="shared" si="0"/>
        <v>7600</v>
      </c>
      <c r="R17" s="516">
        <f t="shared" si="0"/>
        <v>259000</v>
      </c>
      <c r="S17" s="516">
        <f t="shared" si="0"/>
        <v>254892</v>
      </c>
      <c r="T17" s="516">
        <f t="shared" si="0"/>
        <v>611700</v>
      </c>
      <c r="U17" s="539">
        <f t="shared" si="0"/>
        <v>67896542</v>
      </c>
      <c r="V17" s="539">
        <f t="shared" si="0"/>
        <v>90000</v>
      </c>
      <c r="W17" s="539">
        <f t="shared" si="0"/>
        <v>10089800</v>
      </c>
      <c r="X17" s="539">
        <f>X12+X13+X15</f>
        <v>45000</v>
      </c>
      <c r="Y17" s="539">
        <f>Y12+Y13+Y15+Y16</f>
        <v>372000</v>
      </c>
      <c r="Z17" s="539">
        <f>Z12+Z13+Z15+Z16</f>
        <v>10596800</v>
      </c>
    </row>
    <row r="18" spans="1:21" ht="12.75">
      <c r="A18" s="147"/>
      <c r="B18" s="147"/>
      <c r="C18" s="147"/>
      <c r="J18" s="148"/>
      <c r="K18" s="148"/>
      <c r="L18" s="148"/>
      <c r="M18" s="148"/>
      <c r="N18" s="148"/>
      <c r="O18" s="149"/>
      <c r="P18" s="149"/>
      <c r="Q18" s="149"/>
      <c r="R18" s="149"/>
      <c r="S18" s="149"/>
      <c r="T18" s="149"/>
      <c r="U18" s="149"/>
    </row>
    <row r="19" spans="1:21" ht="18.75">
      <c r="A19" s="147"/>
      <c r="B19" s="147"/>
      <c r="C19" s="147"/>
      <c r="J19" s="150"/>
      <c r="K19" s="150"/>
      <c r="L19" s="151"/>
      <c r="M19" s="152"/>
      <c r="N19" s="152"/>
      <c r="O19" s="149"/>
      <c r="P19" s="149"/>
      <c r="Q19" s="149"/>
      <c r="R19" s="149"/>
      <c r="S19" s="149"/>
      <c r="T19" s="149"/>
      <c r="U19" s="149"/>
    </row>
    <row r="20" spans="1:21" ht="12.75">
      <c r="A20" s="147"/>
      <c r="B20" s="147"/>
      <c r="C20" s="147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</row>
    <row r="21" spans="1:21" ht="12.75">
      <c r="A21" s="147"/>
      <c r="B21" s="147"/>
      <c r="C21" s="147"/>
      <c r="O21" s="149"/>
      <c r="P21" s="149"/>
      <c r="Q21" s="149"/>
      <c r="R21" s="149"/>
      <c r="S21" s="149"/>
      <c r="T21" s="149"/>
      <c r="U21" s="149"/>
    </row>
    <row r="22" spans="1:21" ht="18.75">
      <c r="A22" s="147"/>
      <c r="B22" s="147"/>
      <c r="C22" s="147"/>
      <c r="F22" s="135" t="s">
        <v>358</v>
      </c>
      <c r="G22" s="135"/>
      <c r="H22" s="135"/>
      <c r="I22" s="135"/>
      <c r="O22" s="149"/>
      <c r="P22" s="310" t="s">
        <v>29</v>
      </c>
      <c r="Q22" s="149"/>
      <c r="R22" s="149"/>
      <c r="S22" s="149"/>
      <c r="T22" s="149"/>
      <c r="U22" s="149"/>
    </row>
    <row r="23" spans="1:21" ht="15.75">
      <c r="A23" s="147"/>
      <c r="B23" s="147"/>
      <c r="C23" s="147"/>
      <c r="D23" s="150"/>
      <c r="E23" s="150"/>
      <c r="F23" s="150"/>
      <c r="G23" s="150"/>
      <c r="H23" s="150"/>
      <c r="I23" s="150"/>
      <c r="J23" s="150"/>
      <c r="K23" s="150"/>
      <c r="O23" s="149"/>
      <c r="P23" s="149"/>
      <c r="Q23" s="149"/>
      <c r="R23" s="149"/>
      <c r="S23" s="149"/>
      <c r="T23" s="149"/>
      <c r="U23" s="149"/>
    </row>
    <row r="24" spans="1:21" ht="12.75">
      <c r="A24" s="147"/>
      <c r="B24" s="147"/>
      <c r="C24" s="147"/>
      <c r="O24" s="149"/>
      <c r="P24" s="149"/>
      <c r="Q24" s="149"/>
      <c r="R24" s="149"/>
      <c r="S24" s="149"/>
      <c r="T24" s="149"/>
      <c r="U24" s="149"/>
    </row>
    <row r="25" spans="1:21" ht="12.75">
      <c r="A25" s="147"/>
      <c r="B25" s="147"/>
      <c r="C25" s="147"/>
      <c r="O25" s="149"/>
      <c r="P25" s="149"/>
      <c r="Q25" s="149"/>
      <c r="R25" s="149"/>
      <c r="S25" s="149"/>
      <c r="T25" s="149"/>
      <c r="U25" s="149"/>
    </row>
    <row r="26" spans="1:21" ht="12.75">
      <c r="A26" s="147"/>
      <c r="B26" s="147"/>
      <c r="C26" s="147"/>
      <c r="L26" s="148"/>
      <c r="O26" s="149"/>
      <c r="P26" s="149"/>
      <c r="Q26" s="149"/>
      <c r="R26" s="149"/>
      <c r="S26" s="149"/>
      <c r="T26" s="149"/>
      <c r="U26" s="149"/>
    </row>
    <row r="27" spans="1:21" ht="12.75">
      <c r="A27" s="147"/>
      <c r="B27" s="147"/>
      <c r="C27" s="147"/>
      <c r="O27" s="149"/>
      <c r="P27" s="149"/>
      <c r="Q27" s="149"/>
      <c r="R27" s="149"/>
      <c r="S27" s="149"/>
      <c r="T27" s="149"/>
      <c r="U27" s="149"/>
    </row>
    <row r="28" spans="1:21" ht="12.75">
      <c r="A28" s="147"/>
      <c r="B28" s="147"/>
      <c r="C28" s="147"/>
      <c r="O28" s="149"/>
      <c r="P28" s="149"/>
      <c r="Q28" s="149"/>
      <c r="R28" s="149"/>
      <c r="S28" s="149"/>
      <c r="T28" s="149"/>
      <c r="U28" s="149"/>
    </row>
    <row r="29" spans="1:21" ht="12.75">
      <c r="A29" s="147"/>
      <c r="B29" s="147"/>
      <c r="C29" s="147"/>
      <c r="O29" s="149"/>
      <c r="P29" s="149"/>
      <c r="Q29" s="149"/>
      <c r="R29" s="149"/>
      <c r="S29" s="149"/>
      <c r="T29" s="149"/>
      <c r="U29" s="149"/>
    </row>
    <row r="30" spans="1:21" ht="12.75">
      <c r="A30" s="147"/>
      <c r="B30" s="147"/>
      <c r="C30" s="147"/>
      <c r="O30" s="149"/>
      <c r="P30" s="149"/>
      <c r="Q30" s="149"/>
      <c r="R30" s="149"/>
      <c r="S30" s="149"/>
      <c r="T30" s="149"/>
      <c r="U30" s="149"/>
    </row>
    <row r="31" spans="1:21" ht="12.75">
      <c r="A31" s="147"/>
      <c r="B31" s="147"/>
      <c r="C31" s="147"/>
      <c r="O31" s="149"/>
      <c r="P31" s="149"/>
      <c r="Q31" s="149"/>
      <c r="R31" s="149"/>
      <c r="S31" s="149"/>
      <c r="T31" s="149"/>
      <c r="U31" s="149"/>
    </row>
    <row r="32" spans="1:21" ht="12.75">
      <c r="A32" s="147"/>
      <c r="B32" s="147"/>
      <c r="C32" s="147"/>
      <c r="O32" s="149"/>
      <c r="P32" s="149"/>
      <c r="Q32" s="149"/>
      <c r="R32" s="149"/>
      <c r="S32" s="149"/>
      <c r="T32" s="149"/>
      <c r="U32" s="149"/>
    </row>
    <row r="33" spans="1:21" ht="12.75">
      <c r="A33" s="147"/>
      <c r="B33" s="147"/>
      <c r="C33" s="147"/>
      <c r="O33" s="149"/>
      <c r="P33" s="149"/>
      <c r="Q33" s="149"/>
      <c r="R33" s="149"/>
      <c r="S33" s="149"/>
      <c r="T33" s="149"/>
      <c r="U33" s="149"/>
    </row>
    <row r="34" spans="1:21" ht="12.75">
      <c r="A34" s="147"/>
      <c r="B34" s="147"/>
      <c r="C34" s="147"/>
      <c r="O34" s="149"/>
      <c r="P34" s="149"/>
      <c r="Q34" s="149"/>
      <c r="R34" s="149"/>
      <c r="S34" s="149"/>
      <c r="T34" s="149"/>
      <c r="U34" s="149"/>
    </row>
    <row r="35" spans="1:21" ht="12.75">
      <c r="A35" s="147"/>
      <c r="B35" s="147"/>
      <c r="C35" s="147"/>
      <c r="O35" s="149"/>
      <c r="P35" s="149"/>
      <c r="Q35" s="149"/>
      <c r="R35" s="149"/>
      <c r="S35" s="149"/>
      <c r="T35" s="149"/>
      <c r="U35" s="149"/>
    </row>
    <row r="36" spans="1:21" ht="12.75">
      <c r="A36" s="147"/>
      <c r="B36" s="147"/>
      <c r="C36" s="147"/>
      <c r="O36" s="149"/>
      <c r="P36" s="149"/>
      <c r="Q36" s="149"/>
      <c r="R36" s="149"/>
      <c r="S36" s="149"/>
      <c r="T36" s="149"/>
      <c r="U36" s="149"/>
    </row>
    <row r="37" spans="1:21" ht="12.75">
      <c r="A37" s="147"/>
      <c r="B37" s="147"/>
      <c r="C37" s="147"/>
      <c r="O37" s="149"/>
      <c r="P37" s="149"/>
      <c r="Q37" s="149"/>
      <c r="R37" s="149"/>
      <c r="S37" s="149"/>
      <c r="T37" s="149"/>
      <c r="U37" s="149"/>
    </row>
    <row r="38" spans="1:21" ht="12.75">
      <c r="A38" s="147"/>
      <c r="B38" s="147"/>
      <c r="C38" s="147"/>
      <c r="O38" s="149"/>
      <c r="P38" s="149"/>
      <c r="Q38" s="149"/>
      <c r="R38" s="149"/>
      <c r="S38" s="149"/>
      <c r="T38" s="149"/>
      <c r="U38" s="149"/>
    </row>
    <row r="39" spans="1:21" ht="12.75">
      <c r="A39" s="147"/>
      <c r="B39" s="147"/>
      <c r="C39" s="147"/>
      <c r="O39" s="149"/>
      <c r="P39" s="149"/>
      <c r="Q39" s="149"/>
      <c r="R39" s="149"/>
      <c r="S39" s="149"/>
      <c r="T39" s="149"/>
      <c r="U39" s="149"/>
    </row>
    <row r="40" spans="1:21" ht="12.75">
      <c r="A40" s="147"/>
      <c r="B40" s="147"/>
      <c r="C40" s="147"/>
      <c r="O40" s="149"/>
      <c r="P40" s="149"/>
      <c r="Q40" s="149"/>
      <c r="R40" s="149"/>
      <c r="S40" s="149"/>
      <c r="T40" s="149"/>
      <c r="U40" s="149"/>
    </row>
    <row r="41" spans="1:21" ht="12.75">
      <c r="A41" s="147"/>
      <c r="B41" s="147"/>
      <c r="C41" s="147"/>
      <c r="O41" s="149"/>
      <c r="P41" s="149"/>
      <c r="Q41" s="149"/>
      <c r="R41" s="149"/>
      <c r="S41" s="149"/>
      <c r="T41" s="149"/>
      <c r="U41" s="149"/>
    </row>
    <row r="42" spans="1:21" ht="12.75">
      <c r="A42" s="147"/>
      <c r="B42" s="147"/>
      <c r="C42" s="147"/>
      <c r="O42" s="149"/>
      <c r="P42" s="149"/>
      <c r="Q42" s="149"/>
      <c r="R42" s="149"/>
      <c r="S42" s="149"/>
      <c r="T42" s="149"/>
      <c r="U42" s="149"/>
    </row>
    <row r="43" spans="1:21" ht="12.75">
      <c r="A43" s="147"/>
      <c r="B43" s="147"/>
      <c r="C43" s="147"/>
      <c r="O43" s="149"/>
      <c r="P43" s="149"/>
      <c r="Q43" s="149"/>
      <c r="R43" s="149"/>
      <c r="S43" s="149"/>
      <c r="T43" s="149"/>
      <c r="U43" s="149"/>
    </row>
    <row r="44" spans="1:21" ht="12.75">
      <c r="A44" s="147"/>
      <c r="B44" s="147"/>
      <c r="C44" s="147"/>
      <c r="O44" s="149"/>
      <c r="P44" s="149"/>
      <c r="Q44" s="149"/>
      <c r="R44" s="149"/>
      <c r="S44" s="149"/>
      <c r="T44" s="149"/>
      <c r="U44" s="149"/>
    </row>
    <row r="45" spans="1:21" ht="12.75">
      <c r="A45" s="147"/>
      <c r="B45" s="147"/>
      <c r="C45" s="147"/>
      <c r="O45" s="149"/>
      <c r="P45" s="149"/>
      <c r="Q45" s="149"/>
      <c r="R45" s="149"/>
      <c r="S45" s="149"/>
      <c r="T45" s="149"/>
      <c r="U45" s="149"/>
    </row>
    <row r="46" spans="1:21" ht="12.75">
      <c r="A46" s="147"/>
      <c r="B46" s="147"/>
      <c r="C46" s="147"/>
      <c r="O46" s="149"/>
      <c r="P46" s="149"/>
      <c r="Q46" s="149"/>
      <c r="R46" s="149"/>
      <c r="S46" s="149"/>
      <c r="T46" s="149"/>
      <c r="U46" s="149"/>
    </row>
    <row r="47" spans="1:21" ht="12.75">
      <c r="A47" s="147"/>
      <c r="B47" s="147"/>
      <c r="C47" s="147"/>
      <c r="O47" s="149"/>
      <c r="P47" s="149"/>
      <c r="Q47" s="149"/>
      <c r="R47" s="149"/>
      <c r="S47" s="149"/>
      <c r="T47" s="149"/>
      <c r="U47" s="149"/>
    </row>
    <row r="48" spans="1:21" ht="12.75">
      <c r="A48" s="147"/>
      <c r="B48" s="147"/>
      <c r="C48" s="147"/>
      <c r="O48" s="149"/>
      <c r="P48" s="149"/>
      <c r="Q48" s="149"/>
      <c r="R48" s="149"/>
      <c r="S48" s="149"/>
      <c r="T48" s="149"/>
      <c r="U48" s="149"/>
    </row>
    <row r="49" spans="1:21" ht="12.75">
      <c r="A49" s="147"/>
      <c r="B49" s="147"/>
      <c r="C49" s="147"/>
      <c r="O49" s="149"/>
      <c r="P49" s="149"/>
      <c r="Q49" s="149"/>
      <c r="R49" s="149"/>
      <c r="S49" s="149"/>
      <c r="T49" s="149"/>
      <c r="U49" s="149"/>
    </row>
    <row r="50" spans="1:21" ht="12.75">
      <c r="A50" s="147"/>
      <c r="B50" s="147"/>
      <c r="C50" s="147"/>
      <c r="O50" s="149"/>
      <c r="P50" s="149"/>
      <c r="Q50" s="149"/>
      <c r="R50" s="149"/>
      <c r="S50" s="149"/>
      <c r="T50" s="149"/>
      <c r="U50" s="149"/>
    </row>
    <row r="51" spans="1:21" ht="12.75">
      <c r="A51" s="147"/>
      <c r="B51" s="147"/>
      <c r="C51" s="147"/>
      <c r="O51" s="149"/>
      <c r="P51" s="149"/>
      <c r="Q51" s="149"/>
      <c r="R51" s="149"/>
      <c r="S51" s="149"/>
      <c r="T51" s="149"/>
      <c r="U51" s="149"/>
    </row>
    <row r="52" spans="1:21" ht="12.75">
      <c r="A52" s="147"/>
      <c r="B52" s="147"/>
      <c r="C52" s="147"/>
      <c r="O52" s="149"/>
      <c r="P52" s="149"/>
      <c r="Q52" s="149"/>
      <c r="R52" s="149"/>
      <c r="S52" s="149"/>
      <c r="T52" s="149"/>
      <c r="U52" s="149"/>
    </row>
    <row r="53" spans="1:21" ht="12.75">
      <c r="A53" s="147"/>
      <c r="B53" s="147"/>
      <c r="C53" s="147"/>
      <c r="O53" s="149"/>
      <c r="P53" s="149"/>
      <c r="Q53" s="149"/>
      <c r="R53" s="149"/>
      <c r="S53" s="149"/>
      <c r="T53" s="149"/>
      <c r="U53" s="149"/>
    </row>
    <row r="54" spans="1:21" ht="12.75">
      <c r="A54" s="147"/>
      <c r="B54" s="147"/>
      <c r="C54" s="147"/>
      <c r="O54" s="149"/>
      <c r="P54" s="149"/>
      <c r="Q54" s="149"/>
      <c r="R54" s="149"/>
      <c r="S54" s="149"/>
      <c r="T54" s="149"/>
      <c r="U54" s="149"/>
    </row>
    <row r="55" spans="1:21" ht="12.75">
      <c r="A55" s="147"/>
      <c r="B55" s="147"/>
      <c r="C55" s="147"/>
      <c r="O55" s="149"/>
      <c r="P55" s="149"/>
      <c r="Q55" s="149"/>
      <c r="R55" s="149"/>
      <c r="S55" s="149"/>
      <c r="T55" s="149"/>
      <c r="U55" s="149"/>
    </row>
    <row r="56" spans="1:21" ht="12.75">
      <c r="A56" s="147"/>
      <c r="B56" s="147"/>
      <c r="C56" s="147"/>
      <c r="O56" s="149"/>
      <c r="P56" s="149"/>
      <c r="Q56" s="149"/>
      <c r="R56" s="149"/>
      <c r="S56" s="149"/>
      <c r="T56" s="149"/>
      <c r="U56" s="149"/>
    </row>
    <row r="57" spans="1:21" ht="12.75">
      <c r="A57" s="147"/>
      <c r="B57" s="147"/>
      <c r="C57" s="147"/>
      <c r="O57" s="149"/>
      <c r="P57" s="149"/>
      <c r="Q57" s="149"/>
      <c r="R57" s="149"/>
      <c r="S57" s="149"/>
      <c r="T57" s="149"/>
      <c r="U57" s="149"/>
    </row>
    <row r="58" spans="1:21" ht="12.75">
      <c r="A58" s="147"/>
      <c r="B58" s="147"/>
      <c r="C58" s="147"/>
      <c r="O58" s="149"/>
      <c r="P58" s="149"/>
      <c r="Q58" s="149"/>
      <c r="R58" s="149"/>
      <c r="S58" s="149"/>
      <c r="T58" s="149"/>
      <c r="U58" s="149"/>
    </row>
    <row r="59" spans="1:21" ht="12.75">
      <c r="A59" s="147"/>
      <c r="B59" s="147"/>
      <c r="C59" s="147"/>
      <c r="O59" s="149"/>
      <c r="P59" s="149"/>
      <c r="Q59" s="149"/>
      <c r="R59" s="149"/>
      <c r="S59" s="149"/>
      <c r="T59" s="149"/>
      <c r="U59" s="149"/>
    </row>
    <row r="60" spans="1:21" ht="12.75">
      <c r="A60" s="147"/>
      <c r="B60" s="147"/>
      <c r="C60" s="147"/>
      <c r="O60" s="149"/>
      <c r="P60" s="149"/>
      <c r="Q60" s="149"/>
      <c r="R60" s="149"/>
      <c r="S60" s="149"/>
      <c r="T60" s="149"/>
      <c r="U60" s="149"/>
    </row>
    <row r="61" spans="1:21" ht="12.75">
      <c r="A61" s="147"/>
      <c r="B61" s="147"/>
      <c r="C61" s="147"/>
      <c r="O61" s="149"/>
      <c r="P61" s="149"/>
      <c r="Q61" s="149"/>
      <c r="R61" s="149"/>
      <c r="S61" s="149"/>
      <c r="T61" s="149"/>
      <c r="U61" s="149"/>
    </row>
    <row r="62" spans="1:21" ht="12.75">
      <c r="A62" s="147"/>
      <c r="B62" s="147"/>
      <c r="C62" s="147"/>
      <c r="O62" s="149"/>
      <c r="P62" s="149"/>
      <c r="Q62" s="149"/>
      <c r="R62" s="149"/>
      <c r="S62" s="149"/>
      <c r="T62" s="149"/>
      <c r="U62" s="149"/>
    </row>
    <row r="63" spans="1:21" ht="12.75">
      <c r="A63" s="147"/>
      <c r="B63" s="147"/>
      <c r="C63" s="147"/>
      <c r="O63" s="149"/>
      <c r="P63" s="149"/>
      <c r="Q63" s="149"/>
      <c r="R63" s="149"/>
      <c r="S63" s="149"/>
      <c r="T63" s="149"/>
      <c r="U63" s="149"/>
    </row>
    <row r="64" spans="1:21" ht="12.75">
      <c r="A64" s="147"/>
      <c r="B64" s="147"/>
      <c r="C64" s="147"/>
      <c r="O64" s="149"/>
      <c r="P64" s="149"/>
      <c r="Q64" s="149"/>
      <c r="R64" s="149"/>
      <c r="S64" s="149"/>
      <c r="T64" s="149"/>
      <c r="U64" s="149"/>
    </row>
    <row r="65" spans="1:21" ht="12.75">
      <c r="A65" s="147"/>
      <c r="B65" s="147"/>
      <c r="C65" s="147"/>
      <c r="O65" s="149"/>
      <c r="P65" s="149"/>
      <c r="Q65" s="149"/>
      <c r="R65" s="149"/>
      <c r="S65" s="149"/>
      <c r="T65" s="149"/>
      <c r="U65" s="149"/>
    </row>
    <row r="66" spans="1:21" ht="12.75">
      <c r="A66" s="147"/>
      <c r="B66" s="147"/>
      <c r="C66" s="147"/>
      <c r="O66" s="149"/>
      <c r="P66" s="149"/>
      <c r="Q66" s="149"/>
      <c r="R66" s="149"/>
      <c r="S66" s="149"/>
      <c r="T66" s="149"/>
      <c r="U66" s="149"/>
    </row>
    <row r="67" spans="1:21" ht="12.75">
      <c r="A67" s="147"/>
      <c r="B67" s="147"/>
      <c r="C67" s="147"/>
      <c r="O67" s="149"/>
      <c r="P67" s="149"/>
      <c r="Q67" s="149"/>
      <c r="R67" s="149"/>
      <c r="S67" s="149"/>
      <c r="T67" s="149"/>
      <c r="U67" s="149"/>
    </row>
    <row r="68" spans="1:21" ht="12.75">
      <c r="A68" s="147"/>
      <c r="B68" s="147"/>
      <c r="C68" s="147"/>
      <c r="O68" s="149"/>
      <c r="P68" s="149"/>
      <c r="Q68" s="149"/>
      <c r="R68" s="149"/>
      <c r="S68" s="149"/>
      <c r="T68" s="149"/>
      <c r="U68" s="149"/>
    </row>
    <row r="69" spans="1:21" ht="12.75">
      <c r="A69" s="147"/>
      <c r="B69" s="147"/>
      <c r="C69" s="147"/>
      <c r="O69" s="149"/>
      <c r="P69" s="149"/>
      <c r="Q69" s="149"/>
      <c r="R69" s="149"/>
      <c r="S69" s="149"/>
      <c r="T69" s="149"/>
      <c r="U69" s="149"/>
    </row>
    <row r="70" spans="1:21" ht="12.75">
      <c r="A70" s="147"/>
      <c r="B70" s="147"/>
      <c r="C70" s="147"/>
      <c r="O70" s="149"/>
      <c r="P70" s="149"/>
      <c r="Q70" s="149"/>
      <c r="R70" s="149"/>
      <c r="S70" s="149"/>
      <c r="T70" s="149"/>
      <c r="U70" s="149"/>
    </row>
    <row r="71" spans="1:21" ht="12.75">
      <c r="A71" s="147"/>
      <c r="B71" s="147"/>
      <c r="C71" s="147"/>
      <c r="O71" s="149"/>
      <c r="P71" s="149"/>
      <c r="Q71" s="149"/>
      <c r="R71" s="149"/>
      <c r="S71" s="149"/>
      <c r="T71" s="149"/>
      <c r="U71" s="149"/>
    </row>
    <row r="72" spans="1:21" ht="12.75">
      <c r="A72" s="147"/>
      <c r="B72" s="147"/>
      <c r="C72" s="147"/>
      <c r="O72" s="149"/>
      <c r="P72" s="149"/>
      <c r="Q72" s="149"/>
      <c r="R72" s="149"/>
      <c r="S72" s="149"/>
      <c r="T72" s="149"/>
      <c r="U72" s="149"/>
    </row>
    <row r="73" spans="1:21" ht="12.75">
      <c r="A73" s="147"/>
      <c r="B73" s="147"/>
      <c r="C73" s="147"/>
      <c r="O73" s="149"/>
      <c r="P73" s="149"/>
      <c r="Q73" s="149"/>
      <c r="R73" s="149"/>
      <c r="S73" s="149"/>
      <c r="T73" s="149"/>
      <c r="U73" s="149"/>
    </row>
    <row r="74" spans="1:21" ht="12.75">
      <c r="A74" s="147"/>
      <c r="B74" s="147"/>
      <c r="C74" s="147"/>
      <c r="O74" s="149"/>
      <c r="P74" s="149"/>
      <c r="Q74" s="149"/>
      <c r="R74" s="149"/>
      <c r="S74" s="149"/>
      <c r="T74" s="149"/>
      <c r="U74" s="149"/>
    </row>
    <row r="75" spans="1:21" ht="12.75">
      <c r="A75" s="147"/>
      <c r="B75" s="147"/>
      <c r="C75" s="147"/>
      <c r="O75" s="149"/>
      <c r="P75" s="149"/>
      <c r="Q75" s="149"/>
      <c r="R75" s="149"/>
      <c r="S75" s="149"/>
      <c r="T75" s="149"/>
      <c r="U75" s="149"/>
    </row>
    <row r="76" spans="1:21" ht="12.75">
      <c r="A76" s="147"/>
      <c r="B76" s="147"/>
      <c r="C76" s="147"/>
      <c r="O76" s="149"/>
      <c r="P76" s="149"/>
      <c r="Q76" s="149"/>
      <c r="R76" s="149"/>
      <c r="S76" s="149"/>
      <c r="T76" s="149"/>
      <c r="U76" s="149"/>
    </row>
    <row r="77" spans="1:21" ht="12.75">
      <c r="A77" s="147"/>
      <c r="B77" s="147"/>
      <c r="C77" s="147"/>
      <c r="O77" s="149"/>
      <c r="P77" s="149"/>
      <c r="Q77" s="149"/>
      <c r="R77" s="149"/>
      <c r="S77" s="149"/>
      <c r="T77" s="149"/>
      <c r="U77" s="149"/>
    </row>
    <row r="78" spans="1:21" ht="12.75">
      <c r="A78" s="147"/>
      <c r="B78" s="147"/>
      <c r="C78" s="147"/>
      <c r="O78" s="149"/>
      <c r="P78" s="149"/>
      <c r="Q78" s="149"/>
      <c r="R78" s="149"/>
      <c r="S78" s="149"/>
      <c r="T78" s="149"/>
      <c r="U78" s="149"/>
    </row>
    <row r="79" spans="1:21" ht="12.75">
      <c r="A79" s="147"/>
      <c r="B79" s="147"/>
      <c r="C79" s="147"/>
      <c r="O79" s="149"/>
      <c r="P79" s="149"/>
      <c r="Q79" s="149"/>
      <c r="R79" s="149"/>
      <c r="S79" s="149"/>
      <c r="T79" s="149"/>
      <c r="U79" s="149"/>
    </row>
    <row r="80" spans="1:21" ht="12.75">
      <c r="A80" s="147"/>
      <c r="B80" s="147"/>
      <c r="C80" s="147"/>
      <c r="O80" s="149"/>
      <c r="P80" s="149"/>
      <c r="Q80" s="149"/>
      <c r="R80" s="149"/>
      <c r="S80" s="149"/>
      <c r="T80" s="149"/>
      <c r="U80" s="149"/>
    </row>
    <row r="81" spans="1:21" ht="12.75">
      <c r="A81" s="147"/>
      <c r="B81" s="147"/>
      <c r="C81" s="147"/>
      <c r="O81" s="149"/>
      <c r="P81" s="149"/>
      <c r="Q81" s="149"/>
      <c r="R81" s="149"/>
      <c r="S81" s="149"/>
      <c r="T81" s="149"/>
      <c r="U81" s="149"/>
    </row>
    <row r="82" spans="1:21" ht="12.75">
      <c r="A82" s="147"/>
      <c r="B82" s="147"/>
      <c r="C82" s="147"/>
      <c r="O82" s="149"/>
      <c r="P82" s="149"/>
      <c r="Q82" s="149"/>
      <c r="R82" s="149"/>
      <c r="S82" s="149"/>
      <c r="T82" s="149"/>
      <c r="U82" s="149"/>
    </row>
    <row r="83" spans="1:21" ht="12.75">
      <c r="A83" s="147"/>
      <c r="B83" s="147"/>
      <c r="C83" s="147"/>
      <c r="O83" s="149"/>
      <c r="P83" s="149"/>
      <c r="Q83" s="149"/>
      <c r="R83" s="149"/>
      <c r="S83" s="149"/>
      <c r="T83" s="149"/>
      <c r="U83" s="149"/>
    </row>
    <row r="84" spans="1:21" ht="12.75">
      <c r="A84" s="147"/>
      <c r="B84" s="147"/>
      <c r="C84" s="147"/>
      <c r="O84" s="149"/>
      <c r="P84" s="149"/>
      <c r="Q84" s="149"/>
      <c r="R84" s="149"/>
      <c r="S84" s="149"/>
      <c r="T84" s="149"/>
      <c r="U84" s="149"/>
    </row>
    <row r="85" spans="1:21" ht="12.75">
      <c r="A85" s="147"/>
      <c r="B85" s="147"/>
      <c r="C85" s="147"/>
      <c r="O85" s="149"/>
      <c r="P85" s="149"/>
      <c r="Q85" s="149"/>
      <c r="R85" s="149"/>
      <c r="S85" s="149"/>
      <c r="T85" s="149"/>
      <c r="U85" s="149"/>
    </row>
    <row r="86" spans="1:21" ht="12.75">
      <c r="A86" s="147"/>
      <c r="B86" s="147"/>
      <c r="C86" s="147"/>
      <c r="O86" s="149"/>
      <c r="P86" s="149"/>
      <c r="Q86" s="149"/>
      <c r="R86" s="149"/>
      <c r="S86" s="149"/>
      <c r="T86" s="149"/>
      <c r="U86" s="149"/>
    </row>
    <row r="87" spans="1:21" ht="12.75">
      <c r="A87" s="147"/>
      <c r="B87" s="147"/>
      <c r="C87" s="147"/>
      <c r="O87" s="149"/>
      <c r="P87" s="149"/>
      <c r="Q87" s="149"/>
      <c r="R87" s="149"/>
      <c r="S87" s="149"/>
      <c r="T87" s="149"/>
      <c r="U87" s="149"/>
    </row>
    <row r="88" spans="1:21" ht="12.75">
      <c r="A88" s="147"/>
      <c r="B88" s="147"/>
      <c r="C88" s="147"/>
      <c r="O88" s="149"/>
      <c r="P88" s="149"/>
      <c r="Q88" s="149"/>
      <c r="R88" s="149"/>
      <c r="S88" s="149"/>
      <c r="T88" s="149"/>
      <c r="U88" s="149"/>
    </row>
    <row r="89" spans="1:21" ht="12.75">
      <c r="A89" s="147"/>
      <c r="B89" s="147"/>
      <c r="C89" s="147"/>
      <c r="O89" s="149"/>
      <c r="P89" s="149"/>
      <c r="Q89" s="149"/>
      <c r="R89" s="149"/>
      <c r="S89" s="149"/>
      <c r="T89" s="149"/>
      <c r="U89" s="149"/>
    </row>
    <row r="90" spans="1:21" ht="12.75">
      <c r="A90" s="147"/>
      <c r="B90" s="147"/>
      <c r="C90" s="147"/>
      <c r="O90" s="149"/>
      <c r="P90" s="149"/>
      <c r="Q90" s="149"/>
      <c r="R90" s="149"/>
      <c r="S90" s="149"/>
      <c r="T90" s="149"/>
      <c r="U90" s="149"/>
    </row>
    <row r="91" spans="1:21" ht="12.75">
      <c r="A91" s="147"/>
      <c r="B91" s="147"/>
      <c r="C91" s="147"/>
      <c r="O91" s="149"/>
      <c r="P91" s="149"/>
      <c r="Q91" s="149"/>
      <c r="R91" s="149"/>
      <c r="S91" s="149"/>
      <c r="T91" s="149"/>
      <c r="U91" s="149"/>
    </row>
    <row r="92" spans="1:21" ht="12.75">
      <c r="A92" s="147"/>
      <c r="B92" s="147"/>
      <c r="C92" s="147"/>
      <c r="O92" s="149"/>
      <c r="P92" s="149"/>
      <c r="Q92" s="149"/>
      <c r="R92" s="149"/>
      <c r="S92" s="149"/>
      <c r="T92" s="149"/>
      <c r="U92" s="149"/>
    </row>
    <row r="93" spans="1:21" ht="12.75">
      <c r="A93" s="147"/>
      <c r="B93" s="147"/>
      <c r="C93" s="147"/>
      <c r="O93" s="149"/>
      <c r="P93" s="149"/>
      <c r="Q93" s="149"/>
      <c r="R93" s="149"/>
      <c r="S93" s="149"/>
      <c r="T93" s="149"/>
      <c r="U93" s="149"/>
    </row>
    <row r="94" spans="1:21" ht="12.75">
      <c r="A94" s="147"/>
      <c r="B94" s="147"/>
      <c r="C94" s="147"/>
      <c r="O94" s="149"/>
      <c r="P94" s="149"/>
      <c r="Q94" s="149"/>
      <c r="R94" s="149"/>
      <c r="S94" s="149"/>
      <c r="T94" s="149"/>
      <c r="U94" s="149"/>
    </row>
    <row r="95" spans="1:21" ht="12.75">
      <c r="A95" s="147"/>
      <c r="B95" s="147"/>
      <c r="C95" s="147"/>
      <c r="O95" s="149"/>
      <c r="P95" s="149"/>
      <c r="Q95" s="149"/>
      <c r="R95" s="149"/>
      <c r="S95" s="149"/>
      <c r="T95" s="149"/>
      <c r="U95" s="149"/>
    </row>
    <row r="96" spans="1:3" ht="12.75">
      <c r="A96" s="147"/>
      <c r="B96" s="147"/>
      <c r="C96" s="147"/>
    </row>
    <row r="97" spans="1:3" ht="12.75">
      <c r="A97" s="147"/>
      <c r="B97" s="147"/>
      <c r="C97" s="147"/>
    </row>
    <row r="98" spans="1:3" ht="12.75">
      <c r="A98" s="147"/>
      <c r="B98" s="147"/>
      <c r="C98" s="147"/>
    </row>
    <row r="99" spans="1:3" ht="12.75">
      <c r="A99" s="147"/>
      <c r="B99" s="147"/>
      <c r="C99" s="147"/>
    </row>
    <row r="100" spans="1:3" ht="12.75">
      <c r="A100" s="147"/>
      <c r="B100" s="147"/>
      <c r="C100" s="147"/>
    </row>
    <row r="101" spans="1:3" ht="12.75">
      <c r="A101" s="147"/>
      <c r="B101" s="147"/>
      <c r="C101" s="147"/>
    </row>
    <row r="102" spans="1:3" ht="12.75">
      <c r="A102" s="147"/>
      <c r="B102" s="147"/>
      <c r="C102" s="147"/>
    </row>
    <row r="103" spans="1:3" ht="12.75">
      <c r="A103" s="147"/>
      <c r="B103" s="147"/>
      <c r="C103" s="147"/>
    </row>
    <row r="104" spans="1:3" ht="12.75">
      <c r="A104" s="147"/>
      <c r="B104" s="147"/>
      <c r="C104" s="147"/>
    </row>
    <row r="105" spans="1:3" ht="12.75">
      <c r="A105" s="147"/>
      <c r="B105" s="147"/>
      <c r="C105" s="147"/>
    </row>
    <row r="106" spans="1:3" ht="12.75">
      <c r="A106" s="147"/>
      <c r="B106" s="147"/>
      <c r="C106" s="147"/>
    </row>
    <row r="107" spans="1:3" ht="12.75">
      <c r="A107" s="147"/>
      <c r="B107" s="147"/>
      <c r="C107" s="147"/>
    </row>
    <row r="108" spans="1:3" ht="12.75">
      <c r="A108" s="147"/>
      <c r="B108" s="147"/>
      <c r="C108" s="147"/>
    </row>
    <row r="109" spans="1:3" ht="12.75">
      <c r="A109" s="147"/>
      <c r="B109" s="147"/>
      <c r="C109" s="147"/>
    </row>
    <row r="110" spans="1:3" ht="12.75">
      <c r="A110" s="147"/>
      <c r="B110" s="147"/>
      <c r="C110" s="147"/>
    </row>
    <row r="111" spans="1:3" ht="12.75">
      <c r="A111" s="147"/>
      <c r="B111" s="147"/>
      <c r="C111" s="147"/>
    </row>
    <row r="112" spans="1:3" ht="12.75">
      <c r="A112" s="147"/>
      <c r="B112" s="147"/>
      <c r="C112" s="147"/>
    </row>
    <row r="113" spans="1:3" ht="12.75">
      <c r="A113" s="147"/>
      <c r="B113" s="147"/>
      <c r="C113" s="147"/>
    </row>
    <row r="114" spans="1:3" ht="12.75">
      <c r="A114" s="147"/>
      <c r="B114" s="147"/>
      <c r="C114" s="147"/>
    </row>
    <row r="115" spans="1:3" ht="12.75">
      <c r="A115" s="147"/>
      <c r="B115" s="147"/>
      <c r="C115" s="147"/>
    </row>
    <row r="116" spans="1:3" ht="12.75">
      <c r="A116" s="147"/>
      <c r="B116" s="147"/>
      <c r="C116" s="147"/>
    </row>
    <row r="117" spans="1:3" ht="12.75">
      <c r="A117" s="147"/>
      <c r="B117" s="147"/>
      <c r="C117" s="147"/>
    </row>
    <row r="118" spans="1:3" ht="12.75">
      <c r="A118" s="147"/>
      <c r="B118" s="147"/>
      <c r="C118" s="147"/>
    </row>
    <row r="119" spans="1:3" ht="12.75">
      <c r="A119" s="147"/>
      <c r="B119" s="147"/>
      <c r="C119" s="147"/>
    </row>
    <row r="120" spans="1:3" ht="12.75">
      <c r="A120" s="147"/>
      <c r="B120" s="147"/>
      <c r="C120" s="147"/>
    </row>
    <row r="121" spans="1:3" ht="12.75">
      <c r="A121" s="147"/>
      <c r="B121" s="147"/>
      <c r="C121" s="147"/>
    </row>
    <row r="122" spans="1:3" ht="12.75">
      <c r="A122" s="147"/>
      <c r="B122" s="147"/>
      <c r="C122" s="147"/>
    </row>
    <row r="123" spans="1:3" ht="12.75">
      <c r="A123" s="147"/>
      <c r="B123" s="147"/>
      <c r="C123" s="147"/>
    </row>
    <row r="124" spans="1:3" ht="12.75">
      <c r="A124" s="147"/>
      <c r="B124" s="147"/>
      <c r="C124" s="147"/>
    </row>
    <row r="125" spans="1:3" ht="12.75">
      <c r="A125" s="147"/>
      <c r="B125" s="147"/>
      <c r="C125" s="147"/>
    </row>
    <row r="126" spans="1:3" ht="12.75">
      <c r="A126" s="147"/>
      <c r="B126" s="147"/>
      <c r="C126" s="147"/>
    </row>
    <row r="127" spans="1:3" ht="12.75">
      <c r="A127" s="147"/>
      <c r="B127" s="147"/>
      <c r="C127" s="147"/>
    </row>
    <row r="128" spans="1:3" ht="12.75">
      <c r="A128" s="147"/>
      <c r="B128" s="147"/>
      <c r="C128" s="147"/>
    </row>
    <row r="129" spans="1:3" ht="12.75">
      <c r="A129" s="147"/>
      <c r="B129" s="147"/>
      <c r="C129" s="147"/>
    </row>
    <row r="130" spans="1:3" ht="12.75">
      <c r="A130" s="147"/>
      <c r="B130" s="147"/>
      <c r="C130" s="147"/>
    </row>
    <row r="131" spans="1:3" ht="12.75">
      <c r="A131" s="147"/>
      <c r="B131" s="147"/>
      <c r="C131" s="147"/>
    </row>
    <row r="132" spans="1:3" ht="12.75">
      <c r="A132" s="147"/>
      <c r="B132" s="147"/>
      <c r="C132" s="147"/>
    </row>
    <row r="133" spans="1:3" ht="12.75">
      <c r="A133" s="147"/>
      <c r="B133" s="147"/>
      <c r="C133" s="147"/>
    </row>
    <row r="134" spans="1:3" ht="12.75">
      <c r="A134" s="147"/>
      <c r="B134" s="147"/>
      <c r="C134" s="147"/>
    </row>
    <row r="135" spans="1:3" ht="12.75">
      <c r="A135" s="147"/>
      <c r="B135" s="147"/>
      <c r="C135" s="147"/>
    </row>
    <row r="136" spans="1:3" ht="12.75">
      <c r="A136" s="147"/>
      <c r="B136" s="147"/>
      <c r="C136" s="147"/>
    </row>
    <row r="137" spans="1:3" ht="12.75">
      <c r="A137" s="147"/>
      <c r="B137" s="147"/>
      <c r="C137" s="147"/>
    </row>
    <row r="138" spans="1:3" ht="12.75">
      <c r="A138" s="147"/>
      <c r="B138" s="147"/>
      <c r="C138" s="147"/>
    </row>
    <row r="139" spans="1:3" ht="12.75">
      <c r="A139" s="147"/>
      <c r="B139" s="147"/>
      <c r="C139" s="147"/>
    </row>
    <row r="140" spans="1:3" ht="12.75">
      <c r="A140" s="147"/>
      <c r="B140" s="147"/>
      <c r="C140" s="147"/>
    </row>
    <row r="141" spans="1:3" ht="12.75">
      <c r="A141" s="147"/>
      <c r="B141" s="147"/>
      <c r="C141" s="147"/>
    </row>
    <row r="142" spans="1:3" ht="12.75">
      <c r="A142" s="147"/>
      <c r="B142" s="147"/>
      <c r="C142" s="147"/>
    </row>
    <row r="143" spans="1:3" ht="12.75">
      <c r="A143" s="147"/>
      <c r="B143" s="147"/>
      <c r="C143" s="147"/>
    </row>
    <row r="144" spans="1:3" ht="12.75">
      <c r="A144" s="147"/>
      <c r="B144" s="147"/>
      <c r="C144" s="147"/>
    </row>
    <row r="145" spans="1:3" ht="12.75">
      <c r="A145" s="147"/>
      <c r="B145" s="147"/>
      <c r="C145" s="147"/>
    </row>
    <row r="146" spans="1:3" ht="12.75">
      <c r="A146" s="147"/>
      <c r="B146" s="147"/>
      <c r="C146" s="147"/>
    </row>
    <row r="147" spans="1:3" ht="12.75">
      <c r="A147" s="147"/>
      <c r="B147" s="147"/>
      <c r="C147" s="147"/>
    </row>
    <row r="148" spans="1:3" ht="12.75">
      <c r="A148" s="147"/>
      <c r="B148" s="147"/>
      <c r="C148" s="147"/>
    </row>
    <row r="149" spans="1:3" ht="12.75">
      <c r="A149" s="147"/>
      <c r="B149" s="147"/>
      <c r="C149" s="147"/>
    </row>
    <row r="150" spans="1:3" ht="12.75">
      <c r="A150" s="147"/>
      <c r="B150" s="147"/>
      <c r="C150" s="147"/>
    </row>
    <row r="151" spans="1:3" ht="12.75">
      <c r="A151" s="147"/>
      <c r="B151" s="147"/>
      <c r="C151" s="147"/>
    </row>
    <row r="152" spans="1:3" ht="12.75">
      <c r="A152" s="147"/>
      <c r="B152" s="147"/>
      <c r="C152" s="147"/>
    </row>
    <row r="153" spans="1:3" ht="12.75">
      <c r="A153" s="147"/>
      <c r="B153" s="147"/>
      <c r="C153" s="147"/>
    </row>
    <row r="154" spans="1:3" ht="12.75">
      <c r="A154" s="147"/>
      <c r="B154" s="147"/>
      <c r="C154" s="147"/>
    </row>
    <row r="155" spans="1:3" ht="12.75">
      <c r="A155" s="147"/>
      <c r="B155" s="147"/>
      <c r="C155" s="147"/>
    </row>
    <row r="156" spans="1:3" ht="12.75">
      <c r="A156" s="147"/>
      <c r="B156" s="147"/>
      <c r="C156" s="147"/>
    </row>
    <row r="157" spans="1:3" ht="12.75">
      <c r="A157" s="147"/>
      <c r="B157" s="147"/>
      <c r="C157" s="147"/>
    </row>
    <row r="158" spans="1:3" ht="12.75">
      <c r="A158" s="147"/>
      <c r="B158" s="147"/>
      <c r="C158" s="147"/>
    </row>
    <row r="159" spans="1:3" ht="12.75">
      <c r="A159" s="147"/>
      <c r="B159" s="147"/>
      <c r="C159" s="147"/>
    </row>
    <row r="160" spans="1:3" ht="12.75">
      <c r="A160" s="147"/>
      <c r="B160" s="147"/>
      <c r="C160" s="147"/>
    </row>
    <row r="161" spans="1:3" ht="12.75">
      <c r="A161" s="147"/>
      <c r="B161" s="147"/>
      <c r="C161" s="147"/>
    </row>
    <row r="162" spans="1:3" ht="12.75">
      <c r="A162" s="147"/>
      <c r="B162" s="147"/>
      <c r="C162" s="147"/>
    </row>
    <row r="163" spans="1:3" ht="12.75">
      <c r="A163" s="147"/>
      <c r="B163" s="147"/>
      <c r="C163" s="147"/>
    </row>
    <row r="164" spans="1:3" ht="12.75">
      <c r="A164" s="147"/>
      <c r="B164" s="147"/>
      <c r="C164" s="147"/>
    </row>
    <row r="165" spans="1:3" ht="12.75">
      <c r="A165" s="147"/>
      <c r="B165" s="147"/>
      <c r="C165" s="147"/>
    </row>
    <row r="166" spans="1:3" ht="12.75">
      <c r="A166" s="147"/>
      <c r="B166" s="147"/>
      <c r="C166" s="147"/>
    </row>
    <row r="167" spans="1:3" ht="12.75">
      <c r="A167" s="147"/>
      <c r="B167" s="147"/>
      <c r="C167" s="147"/>
    </row>
    <row r="168" spans="1:3" ht="12.75">
      <c r="A168" s="147"/>
      <c r="B168" s="147"/>
      <c r="C168" s="147"/>
    </row>
    <row r="169" spans="1:3" ht="12.75">
      <c r="A169" s="147"/>
      <c r="B169" s="147"/>
      <c r="C169" s="147"/>
    </row>
    <row r="170" spans="1:3" ht="12.75">
      <c r="A170" s="147"/>
      <c r="B170" s="147"/>
      <c r="C170" s="147"/>
    </row>
    <row r="171" spans="1:3" ht="12.75">
      <c r="A171" s="147"/>
      <c r="B171" s="147"/>
      <c r="C171" s="147"/>
    </row>
    <row r="172" spans="1:3" ht="12.75">
      <c r="A172" s="147"/>
      <c r="B172" s="147"/>
      <c r="C172" s="147"/>
    </row>
    <row r="173" spans="1:3" ht="12.75">
      <c r="A173" s="147"/>
      <c r="B173" s="147"/>
      <c r="C173" s="147"/>
    </row>
    <row r="174" spans="1:3" ht="12.75">
      <c r="A174" s="147"/>
      <c r="B174" s="147"/>
      <c r="C174" s="147"/>
    </row>
    <row r="175" spans="1:3" ht="12.75">
      <c r="A175" s="147"/>
      <c r="B175" s="147"/>
      <c r="C175" s="147"/>
    </row>
    <row r="176" spans="1:3" ht="12.75">
      <c r="A176" s="147"/>
      <c r="B176" s="147"/>
      <c r="C176" s="147"/>
    </row>
    <row r="177" spans="1:3" ht="12.75">
      <c r="A177" s="147"/>
      <c r="B177" s="147"/>
      <c r="C177" s="147"/>
    </row>
    <row r="178" spans="1:3" ht="12.75">
      <c r="A178" s="147"/>
      <c r="B178" s="147"/>
      <c r="C178" s="147"/>
    </row>
    <row r="179" spans="1:3" ht="12.75">
      <c r="A179" s="147"/>
      <c r="B179" s="147"/>
      <c r="C179" s="147"/>
    </row>
    <row r="180" spans="1:3" ht="12.75">
      <c r="A180" s="147"/>
      <c r="B180" s="147"/>
      <c r="C180" s="147"/>
    </row>
    <row r="181" spans="1:3" ht="12.75">
      <c r="A181" s="147"/>
      <c r="B181" s="147"/>
      <c r="C181" s="147"/>
    </row>
    <row r="182" spans="1:3" ht="12.75">
      <c r="A182" s="147"/>
      <c r="B182" s="147"/>
      <c r="C182" s="147"/>
    </row>
    <row r="183" spans="1:3" ht="12.75">
      <c r="A183" s="147"/>
      <c r="B183" s="147"/>
      <c r="C183" s="147"/>
    </row>
    <row r="184" spans="1:3" ht="12.75">
      <c r="A184" s="147"/>
      <c r="B184" s="147"/>
      <c r="C184" s="147"/>
    </row>
    <row r="185" spans="1:3" ht="12.75">
      <c r="A185" s="147"/>
      <c r="B185" s="147"/>
      <c r="C185" s="147"/>
    </row>
    <row r="186" spans="1:3" ht="12.75">
      <c r="A186" s="147"/>
      <c r="B186" s="147"/>
      <c r="C186" s="147"/>
    </row>
    <row r="187" spans="1:3" ht="12.75">
      <c r="A187" s="147"/>
      <c r="B187" s="147"/>
      <c r="C187" s="147"/>
    </row>
    <row r="188" spans="1:3" ht="12.75">
      <c r="A188" s="147"/>
      <c r="B188" s="147"/>
      <c r="C188" s="147"/>
    </row>
    <row r="189" spans="1:3" ht="12.75">
      <c r="A189" s="147"/>
      <c r="B189" s="147"/>
      <c r="C189" s="147"/>
    </row>
    <row r="190" spans="1:3" ht="12.75">
      <c r="A190" s="147"/>
      <c r="B190" s="147"/>
      <c r="C190" s="147"/>
    </row>
    <row r="191" spans="1:3" ht="12.75">
      <c r="A191" s="147"/>
      <c r="B191" s="147"/>
      <c r="C191" s="147"/>
    </row>
    <row r="192" spans="1:3" ht="12.75">
      <c r="A192" s="147"/>
      <c r="B192" s="147"/>
      <c r="C192" s="147"/>
    </row>
    <row r="193" spans="1:3" ht="12.75">
      <c r="A193" s="147"/>
      <c r="B193" s="147"/>
      <c r="C193" s="147"/>
    </row>
    <row r="194" spans="1:3" ht="12.75">
      <c r="A194" s="147"/>
      <c r="B194" s="147"/>
      <c r="C194" s="147"/>
    </row>
    <row r="195" spans="1:3" ht="12.75">
      <c r="A195" s="147"/>
      <c r="B195" s="147"/>
      <c r="C195" s="147"/>
    </row>
    <row r="196" spans="1:3" ht="12.75">
      <c r="A196" s="147"/>
      <c r="B196" s="147"/>
      <c r="C196" s="147"/>
    </row>
    <row r="197" spans="1:3" ht="12.75">
      <c r="A197" s="147"/>
      <c r="B197" s="147"/>
      <c r="C197" s="147"/>
    </row>
    <row r="198" spans="1:3" ht="12.75">
      <c r="A198" s="147"/>
      <c r="B198" s="147"/>
      <c r="C198" s="147"/>
    </row>
    <row r="199" spans="1:3" ht="12.75">
      <c r="A199" s="147"/>
      <c r="B199" s="147"/>
      <c r="C199" s="147"/>
    </row>
    <row r="200" spans="1:3" ht="12.75">
      <c r="A200" s="147"/>
      <c r="B200" s="147"/>
      <c r="C200" s="147"/>
    </row>
    <row r="201" spans="1:3" ht="12.75">
      <c r="A201" s="147"/>
      <c r="B201" s="147"/>
      <c r="C201" s="147"/>
    </row>
    <row r="202" spans="1:3" ht="12.75">
      <c r="A202" s="147"/>
      <c r="B202" s="147"/>
      <c r="C202" s="147"/>
    </row>
    <row r="203" spans="1:3" ht="12.75">
      <c r="A203" s="147"/>
      <c r="B203" s="147"/>
      <c r="C203" s="147"/>
    </row>
    <row r="204" spans="1:3" ht="12.75">
      <c r="A204" s="147"/>
      <c r="B204" s="147"/>
      <c r="C204" s="147"/>
    </row>
    <row r="205" spans="1:3" ht="12.75">
      <c r="A205" s="147"/>
      <c r="B205" s="147"/>
      <c r="C205" s="147"/>
    </row>
    <row r="206" spans="1:3" ht="12.75">
      <c r="A206" s="147"/>
      <c r="B206" s="147"/>
      <c r="C206" s="147"/>
    </row>
    <row r="207" spans="1:3" ht="12.75">
      <c r="A207" s="147"/>
      <c r="B207" s="147"/>
      <c r="C207" s="147"/>
    </row>
    <row r="208" spans="1:3" ht="12.75">
      <c r="A208" s="147"/>
      <c r="B208" s="147"/>
      <c r="C208" s="147"/>
    </row>
    <row r="209" spans="1:3" ht="12.75">
      <c r="A209" s="147"/>
      <c r="B209" s="147"/>
      <c r="C209" s="147"/>
    </row>
    <row r="210" spans="1:3" ht="12.75">
      <c r="A210" s="147"/>
      <c r="B210" s="147"/>
      <c r="C210" s="147"/>
    </row>
    <row r="211" spans="1:3" ht="12.75">
      <c r="A211" s="147"/>
      <c r="B211" s="147"/>
      <c r="C211" s="147"/>
    </row>
    <row r="212" spans="1:3" ht="12.75">
      <c r="A212" s="147"/>
      <c r="B212" s="147"/>
      <c r="C212" s="147"/>
    </row>
    <row r="213" spans="1:3" ht="12.75">
      <c r="A213" s="147"/>
      <c r="B213" s="147"/>
      <c r="C213" s="147"/>
    </row>
    <row r="214" spans="1:3" ht="12.75">
      <c r="A214" s="147"/>
      <c r="B214" s="147"/>
      <c r="C214" s="147"/>
    </row>
    <row r="215" spans="1:3" ht="12.75">
      <c r="A215" s="147"/>
      <c r="B215" s="147"/>
      <c r="C215" s="147"/>
    </row>
    <row r="216" spans="1:3" ht="12.75">
      <c r="A216" s="147"/>
      <c r="B216" s="147"/>
      <c r="C216" s="147"/>
    </row>
    <row r="217" spans="1:3" ht="12.75">
      <c r="A217" s="147"/>
      <c r="B217" s="147"/>
      <c r="C217" s="147"/>
    </row>
    <row r="218" spans="1:3" ht="12.75">
      <c r="A218" s="147"/>
      <c r="B218" s="147"/>
      <c r="C218" s="147"/>
    </row>
    <row r="219" spans="1:3" ht="12.75">
      <c r="A219" s="147"/>
      <c r="B219" s="147"/>
      <c r="C219" s="147"/>
    </row>
    <row r="220" spans="1:3" ht="12.75">
      <c r="A220" s="147"/>
      <c r="B220" s="147"/>
      <c r="C220" s="147"/>
    </row>
    <row r="221" spans="1:3" ht="12.75">
      <c r="A221" s="147"/>
      <c r="B221" s="147"/>
      <c r="C221" s="147"/>
    </row>
    <row r="222" spans="1:3" ht="12.75">
      <c r="A222" s="147"/>
      <c r="B222" s="147"/>
      <c r="C222" s="147"/>
    </row>
    <row r="223" spans="1:3" ht="12.75">
      <c r="A223" s="147"/>
      <c r="B223" s="147"/>
      <c r="C223" s="147"/>
    </row>
    <row r="224" spans="1:3" ht="12.75">
      <c r="A224" s="147"/>
      <c r="B224" s="147"/>
      <c r="C224" s="147"/>
    </row>
    <row r="225" spans="1:3" ht="12.75">
      <c r="A225" s="147"/>
      <c r="B225" s="147"/>
      <c r="C225" s="147"/>
    </row>
    <row r="226" spans="1:3" ht="12.75">
      <c r="A226" s="147"/>
      <c r="B226" s="147"/>
      <c r="C226" s="147"/>
    </row>
    <row r="227" spans="1:3" ht="12.75">
      <c r="A227" s="147"/>
      <c r="B227" s="147"/>
      <c r="C227" s="147"/>
    </row>
    <row r="228" spans="1:3" ht="12.75">
      <c r="A228" s="147"/>
      <c r="B228" s="147"/>
      <c r="C228" s="147"/>
    </row>
    <row r="229" spans="1:3" ht="12.75">
      <c r="A229" s="147"/>
      <c r="B229" s="147"/>
      <c r="C229" s="147"/>
    </row>
    <row r="230" spans="1:3" ht="12.75">
      <c r="A230" s="147"/>
      <c r="B230" s="147"/>
      <c r="C230" s="147"/>
    </row>
    <row r="231" spans="1:3" ht="12.75">
      <c r="A231" s="147"/>
      <c r="B231" s="147"/>
      <c r="C231" s="147"/>
    </row>
    <row r="232" spans="1:3" ht="12.75">
      <c r="A232" s="147"/>
      <c r="B232" s="147"/>
      <c r="C232" s="147"/>
    </row>
    <row r="233" spans="1:3" ht="12.75">
      <c r="A233" s="147"/>
      <c r="B233" s="147"/>
      <c r="C233" s="147"/>
    </row>
    <row r="234" spans="1:3" ht="12.75">
      <c r="A234" s="147"/>
      <c r="B234" s="147"/>
      <c r="C234" s="147"/>
    </row>
    <row r="235" spans="1:3" ht="12.75">
      <c r="A235" s="147"/>
      <c r="B235" s="147"/>
      <c r="C235" s="147"/>
    </row>
    <row r="236" spans="1:3" ht="12.75">
      <c r="A236" s="147"/>
      <c r="B236" s="147"/>
      <c r="C236" s="147"/>
    </row>
    <row r="237" spans="1:3" ht="12.75">
      <c r="A237" s="147"/>
      <c r="B237" s="147"/>
      <c r="C237" s="147"/>
    </row>
    <row r="238" spans="1:3" ht="12.75">
      <c r="A238" s="147"/>
      <c r="B238" s="147"/>
      <c r="C238" s="147"/>
    </row>
    <row r="239" spans="1:3" ht="12.75">
      <c r="A239" s="147"/>
      <c r="B239" s="147"/>
      <c r="C239" s="147"/>
    </row>
    <row r="240" spans="1:3" ht="12.75">
      <c r="A240" s="147"/>
      <c r="B240" s="147"/>
      <c r="C240" s="147"/>
    </row>
    <row r="241" spans="1:3" ht="12.75">
      <c r="A241" s="147"/>
      <c r="B241" s="147"/>
      <c r="C241" s="147"/>
    </row>
    <row r="242" spans="1:3" ht="12.75">
      <c r="A242" s="147"/>
      <c r="B242" s="147"/>
      <c r="C242" s="147"/>
    </row>
    <row r="243" spans="1:3" ht="12.75">
      <c r="A243" s="147"/>
      <c r="B243" s="147"/>
      <c r="C243" s="147"/>
    </row>
    <row r="244" spans="1:3" ht="12.75">
      <c r="A244" s="147"/>
      <c r="B244" s="147"/>
      <c r="C244" s="147"/>
    </row>
    <row r="245" spans="1:3" ht="12.75">
      <c r="A245" s="147"/>
      <c r="B245" s="147"/>
      <c r="C245" s="147"/>
    </row>
    <row r="246" spans="1:3" ht="12.75">
      <c r="A246" s="147"/>
      <c r="B246" s="147"/>
      <c r="C246" s="147"/>
    </row>
    <row r="247" spans="1:3" ht="12.75">
      <c r="A247" s="147"/>
      <c r="B247" s="147"/>
      <c r="C247" s="147"/>
    </row>
    <row r="248" spans="1:3" ht="12.75">
      <c r="A248" s="147"/>
      <c r="B248" s="147"/>
      <c r="C248" s="147"/>
    </row>
    <row r="249" spans="1:3" ht="12.75">
      <c r="A249" s="147"/>
      <c r="B249" s="147"/>
      <c r="C249" s="147"/>
    </row>
    <row r="250" spans="1:3" ht="12.75">
      <c r="A250" s="147"/>
      <c r="B250" s="147"/>
      <c r="C250" s="147"/>
    </row>
    <row r="251" spans="1:3" ht="12.75">
      <c r="A251" s="147"/>
      <c r="B251" s="147"/>
      <c r="C251" s="147"/>
    </row>
    <row r="252" spans="1:3" ht="12.75">
      <c r="A252" s="147"/>
      <c r="B252" s="147"/>
      <c r="C252" s="147"/>
    </row>
    <row r="253" spans="1:3" ht="12.75">
      <c r="A253" s="147"/>
      <c r="B253" s="147"/>
      <c r="C253" s="147"/>
    </row>
    <row r="254" spans="1:3" ht="12.75">
      <c r="A254" s="147"/>
      <c r="B254" s="147"/>
      <c r="C254" s="147"/>
    </row>
  </sheetData>
  <sheetProtection/>
  <mergeCells count="38">
    <mergeCell ref="U6:U10"/>
    <mergeCell ref="P7:P10"/>
    <mergeCell ref="V5:Z5"/>
    <mergeCell ref="Z6:Z10"/>
    <mergeCell ref="V7:V10"/>
    <mergeCell ref="X7:X10"/>
    <mergeCell ref="V6:X6"/>
    <mergeCell ref="W7:W10"/>
    <mergeCell ref="E5:U5"/>
    <mergeCell ref="R7:R10"/>
    <mergeCell ref="A13:C13"/>
    <mergeCell ref="A17:C17"/>
    <mergeCell ref="A14:C14"/>
    <mergeCell ref="D3:Q3"/>
    <mergeCell ref="D5:D10"/>
    <mergeCell ref="F6:F10"/>
    <mergeCell ref="J7:J10"/>
    <mergeCell ref="O7:O10"/>
    <mergeCell ref="Q7:Q10"/>
    <mergeCell ref="E6:E10"/>
    <mergeCell ref="H7:H10"/>
    <mergeCell ref="K7:K10"/>
    <mergeCell ref="G7:G10"/>
    <mergeCell ref="A5:C10"/>
    <mergeCell ref="A11:C11"/>
    <mergeCell ref="G6:I6"/>
    <mergeCell ref="I7:I10"/>
    <mergeCell ref="J6:Q6"/>
    <mergeCell ref="A16:C16"/>
    <mergeCell ref="Y7:Y10"/>
    <mergeCell ref="S7:S10"/>
    <mergeCell ref="T7:T10"/>
    <mergeCell ref="P1:T1"/>
    <mergeCell ref="L7:L10"/>
    <mergeCell ref="N7:N10"/>
    <mergeCell ref="M7:M10"/>
    <mergeCell ref="A15:C15"/>
    <mergeCell ref="A12:C12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4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5" customWidth="1"/>
    <col min="2" max="2" width="17.7109375" style="155" customWidth="1"/>
    <col min="3" max="3" width="15.7109375" style="155" customWidth="1"/>
    <col min="4" max="4" width="37.7109375" style="155" customWidth="1"/>
    <col min="5" max="5" width="48.140625" style="155" customWidth="1"/>
    <col min="6" max="6" width="18.7109375" style="155" customWidth="1"/>
    <col min="7" max="7" width="15.7109375" style="155" customWidth="1"/>
    <col min="8" max="8" width="16.28125" style="155" customWidth="1"/>
    <col min="9" max="9" width="18.421875" style="155" customWidth="1"/>
    <col min="10" max="16384" width="9.140625" style="155" customWidth="1"/>
  </cols>
  <sheetData>
    <row r="1" spans="2:9" ht="138" customHeight="1">
      <c r="B1" s="154"/>
      <c r="C1" s="154"/>
      <c r="D1" s="154"/>
      <c r="E1" s="154"/>
      <c r="F1" s="154"/>
      <c r="G1" s="689" t="s">
        <v>618</v>
      </c>
      <c r="H1" s="689"/>
      <c r="I1" s="689"/>
    </row>
    <row r="2" spans="2:9" ht="15" customHeight="1">
      <c r="B2" s="154"/>
      <c r="C2" s="154"/>
      <c r="D2" s="154"/>
      <c r="E2" s="154"/>
      <c r="F2" s="154"/>
      <c r="G2" s="154"/>
      <c r="H2" s="156"/>
      <c r="I2" s="156"/>
    </row>
    <row r="3" spans="2:9" ht="15" customHeight="1" hidden="1">
      <c r="B3" s="154"/>
      <c r="C3" s="154"/>
      <c r="D3" s="154"/>
      <c r="E3" s="154"/>
      <c r="F3" s="154"/>
      <c r="G3" s="154"/>
      <c r="H3" s="156"/>
      <c r="I3" s="156"/>
    </row>
    <row r="4" spans="2:9" ht="12.75" customHeight="1" hidden="1">
      <c r="B4" s="154"/>
      <c r="C4" s="154"/>
      <c r="D4" s="154"/>
      <c r="E4" s="154"/>
      <c r="F4" s="154"/>
      <c r="G4" s="154"/>
      <c r="H4" s="157"/>
      <c r="I4" s="158"/>
    </row>
    <row r="5" spans="2:9" ht="15.75" customHeight="1">
      <c r="B5" s="690" t="s">
        <v>171</v>
      </c>
      <c r="C5" s="690"/>
      <c r="D5" s="690"/>
      <c r="E5" s="690"/>
      <c r="F5" s="690"/>
      <c r="G5" s="690"/>
      <c r="H5" s="690"/>
      <c r="I5" s="690"/>
    </row>
    <row r="6" spans="2:9" ht="21.75" customHeight="1">
      <c r="B6" s="690"/>
      <c r="C6" s="690"/>
      <c r="D6" s="690"/>
      <c r="E6" s="690"/>
      <c r="F6" s="690"/>
      <c r="G6" s="690"/>
      <c r="H6" s="690"/>
      <c r="I6" s="690"/>
    </row>
    <row r="7" spans="2:9" ht="13.5" thickBot="1">
      <c r="B7" s="154"/>
      <c r="C7" s="154"/>
      <c r="D7" s="154"/>
      <c r="E7" s="154"/>
      <c r="F7" s="154"/>
      <c r="G7" s="154"/>
      <c r="H7" s="154"/>
      <c r="I7" s="159" t="s">
        <v>359</v>
      </c>
    </row>
    <row r="8" spans="1:9" ht="38.25" customHeight="1">
      <c r="A8" s="685" t="s">
        <v>545</v>
      </c>
      <c r="B8" s="687" t="s">
        <v>533</v>
      </c>
      <c r="C8" s="674" t="s">
        <v>546</v>
      </c>
      <c r="D8" s="676" t="s">
        <v>532</v>
      </c>
      <c r="E8" s="691" t="s">
        <v>547</v>
      </c>
      <c r="F8" s="693" t="s">
        <v>548</v>
      </c>
      <c r="G8" s="691" t="s">
        <v>549</v>
      </c>
      <c r="H8" s="691" t="s">
        <v>550</v>
      </c>
      <c r="I8" s="691" t="s">
        <v>551</v>
      </c>
    </row>
    <row r="9" spans="1:9" ht="67.5" customHeight="1" thickBot="1">
      <c r="A9" s="686"/>
      <c r="B9" s="688"/>
      <c r="C9" s="675"/>
      <c r="D9" s="677"/>
      <c r="E9" s="692"/>
      <c r="F9" s="694"/>
      <c r="G9" s="692"/>
      <c r="H9" s="692"/>
      <c r="I9" s="692"/>
    </row>
    <row r="10" spans="1:9" ht="13.5" thickBot="1">
      <c r="A10" s="247" t="s">
        <v>121</v>
      </c>
      <c r="B10" s="248" t="s">
        <v>122</v>
      </c>
      <c r="C10" s="249" t="s">
        <v>308</v>
      </c>
      <c r="D10" s="250">
        <v>4</v>
      </c>
      <c r="E10" s="160">
        <v>5</v>
      </c>
      <c r="F10" s="251">
        <v>6</v>
      </c>
      <c r="G10" s="251">
        <v>7</v>
      </c>
      <c r="H10" s="251">
        <v>8</v>
      </c>
      <c r="I10" s="251">
        <v>9</v>
      </c>
    </row>
    <row r="11" spans="1:9" s="161" customFormat="1" ht="40.5">
      <c r="A11" s="254" t="s">
        <v>264</v>
      </c>
      <c r="B11" s="255"/>
      <c r="C11" s="255"/>
      <c r="D11" s="256" t="s">
        <v>366</v>
      </c>
      <c r="E11" s="257"/>
      <c r="F11" s="258">
        <f>F12</f>
        <v>0</v>
      </c>
      <c r="G11" s="258">
        <f>G12</f>
        <v>0</v>
      </c>
      <c r="H11" s="265">
        <f>H12</f>
        <v>2009098.51</v>
      </c>
      <c r="I11" s="265">
        <f>I12</f>
        <v>0</v>
      </c>
    </row>
    <row r="12" spans="1:9" s="161" customFormat="1" ht="39.75" customHeight="1" thickBot="1">
      <c r="A12" s="259" t="s">
        <v>141</v>
      </c>
      <c r="B12" s="260"/>
      <c r="C12" s="260"/>
      <c r="D12" s="261" t="s">
        <v>366</v>
      </c>
      <c r="E12" s="262"/>
      <c r="F12" s="263">
        <f>SUM(F13:F13)</f>
        <v>0</v>
      </c>
      <c r="G12" s="263">
        <f>SUM(G13:G13)</f>
        <v>0</v>
      </c>
      <c r="H12" s="264">
        <f>SUM(H13:H18)</f>
        <v>2009098.51</v>
      </c>
      <c r="I12" s="264">
        <f>SUM(I13:I13)</f>
        <v>0</v>
      </c>
    </row>
    <row r="13" spans="1:9" s="161" customFormat="1" ht="99.75" customHeight="1">
      <c r="A13" s="246" t="s">
        <v>515</v>
      </c>
      <c r="B13" s="246" t="s">
        <v>518</v>
      </c>
      <c r="C13" s="246" t="s">
        <v>368</v>
      </c>
      <c r="D13" s="355" t="s">
        <v>284</v>
      </c>
      <c r="E13" s="252" t="s">
        <v>123</v>
      </c>
      <c r="F13" s="253">
        <v>0</v>
      </c>
      <c r="G13" s="222"/>
      <c r="H13" s="222">
        <v>55000</v>
      </c>
      <c r="I13" s="222"/>
    </row>
    <row r="14" spans="1:9" s="161" customFormat="1" ht="38.25" customHeight="1">
      <c r="A14" s="548" t="s">
        <v>484</v>
      </c>
      <c r="B14" s="549" t="s">
        <v>25</v>
      </c>
      <c r="C14" s="246" t="s">
        <v>377</v>
      </c>
      <c r="D14" s="355" t="s">
        <v>485</v>
      </c>
      <c r="E14" s="547" t="s">
        <v>123</v>
      </c>
      <c r="F14" s="221"/>
      <c r="G14" s="222"/>
      <c r="H14" s="222">
        <v>199000</v>
      </c>
      <c r="I14" s="222"/>
    </row>
    <row r="15" spans="1:9" s="161" customFormat="1" ht="47.25" customHeight="1">
      <c r="A15" s="577" t="s">
        <v>527</v>
      </c>
      <c r="B15" s="578" t="s">
        <v>528</v>
      </c>
      <c r="C15" s="578" t="s">
        <v>60</v>
      </c>
      <c r="D15" s="565" t="s">
        <v>541</v>
      </c>
      <c r="E15" s="547" t="s">
        <v>123</v>
      </c>
      <c r="F15" s="555"/>
      <c r="G15" s="221"/>
      <c r="H15" s="221">
        <v>13000</v>
      </c>
      <c r="I15" s="221"/>
    </row>
    <row r="16" spans="1:9" s="161" customFormat="1" ht="31.5" customHeight="1">
      <c r="A16" s="577" t="s">
        <v>464</v>
      </c>
      <c r="B16" s="578" t="s">
        <v>285</v>
      </c>
      <c r="C16" s="578" t="s">
        <v>371</v>
      </c>
      <c r="D16" s="579" t="s">
        <v>465</v>
      </c>
      <c r="E16" s="547" t="s">
        <v>123</v>
      </c>
      <c r="F16" s="555"/>
      <c r="G16" s="561"/>
      <c r="H16" s="561">
        <v>9200</v>
      </c>
      <c r="I16" s="561"/>
    </row>
    <row r="17" spans="1:9" ht="61.5" customHeight="1">
      <c r="A17" s="578" t="s">
        <v>420</v>
      </c>
      <c r="B17" s="578" t="s">
        <v>421</v>
      </c>
      <c r="C17" s="578" t="s">
        <v>162</v>
      </c>
      <c r="D17" s="579" t="s">
        <v>422</v>
      </c>
      <c r="E17" s="580" t="s">
        <v>166</v>
      </c>
      <c r="F17" s="221"/>
      <c r="G17" s="221"/>
      <c r="H17" s="221">
        <v>620000</v>
      </c>
      <c r="I17" s="221"/>
    </row>
    <row r="18" spans="1:9" ht="66" customHeight="1" thickBot="1">
      <c r="A18" s="578" t="s">
        <v>91</v>
      </c>
      <c r="B18" s="578" t="s">
        <v>92</v>
      </c>
      <c r="C18" s="578" t="s">
        <v>162</v>
      </c>
      <c r="D18" s="579" t="s">
        <v>93</v>
      </c>
      <c r="E18" s="560" t="s">
        <v>242</v>
      </c>
      <c r="F18" s="561"/>
      <c r="G18" s="561"/>
      <c r="H18" s="561">
        <v>1112898.51</v>
      </c>
      <c r="I18" s="564"/>
    </row>
    <row r="19" spans="1:9" ht="65.25" customHeight="1">
      <c r="A19" s="270" t="s">
        <v>513</v>
      </c>
      <c r="B19" s="271"/>
      <c r="C19" s="271"/>
      <c r="D19" s="256" t="s">
        <v>498</v>
      </c>
      <c r="E19" s="257"/>
      <c r="F19" s="258">
        <f>F20</f>
        <v>0</v>
      </c>
      <c r="G19" s="258">
        <f>G20</f>
        <v>0</v>
      </c>
      <c r="H19" s="558">
        <f>H20</f>
        <v>954302.63</v>
      </c>
      <c r="I19" s="265">
        <f>I20</f>
        <v>0</v>
      </c>
    </row>
    <row r="20" spans="1:9" ht="63" customHeight="1" thickBot="1">
      <c r="A20" s="259" t="s">
        <v>514</v>
      </c>
      <c r="B20" s="260"/>
      <c r="C20" s="260"/>
      <c r="D20" s="365" t="s">
        <v>498</v>
      </c>
      <c r="E20" s="262"/>
      <c r="F20" s="263">
        <f>SUM(F22:F22)</f>
        <v>0</v>
      </c>
      <c r="G20" s="263">
        <f>SUM(G22:G22)</f>
        <v>0</v>
      </c>
      <c r="H20" s="559">
        <f>SUM(H21:H27)</f>
        <v>954302.63</v>
      </c>
      <c r="I20" s="264">
        <f>SUM(I22:I22)</f>
        <v>0</v>
      </c>
    </row>
    <row r="21" spans="1:9" ht="63" customHeight="1">
      <c r="A21" s="470" t="s">
        <v>10</v>
      </c>
      <c r="B21" s="470" t="s">
        <v>508</v>
      </c>
      <c r="C21" s="470" t="s">
        <v>499</v>
      </c>
      <c r="D21" s="581" t="s">
        <v>11</v>
      </c>
      <c r="E21" s="560" t="s">
        <v>123</v>
      </c>
      <c r="F21" s="561"/>
      <c r="G21" s="561"/>
      <c r="H21" s="561">
        <v>10500</v>
      </c>
      <c r="I21" s="564"/>
    </row>
    <row r="22" spans="1:9" ht="90.75" customHeight="1">
      <c r="A22" s="678" t="s">
        <v>12</v>
      </c>
      <c r="B22" s="678" t="s">
        <v>60</v>
      </c>
      <c r="C22" s="678" t="s">
        <v>500</v>
      </c>
      <c r="D22" s="681" t="s">
        <v>152</v>
      </c>
      <c r="E22" s="554" t="s">
        <v>130</v>
      </c>
      <c r="F22" s="555"/>
      <c r="G22" s="555"/>
      <c r="H22" s="555">
        <v>211450</v>
      </c>
      <c r="I22" s="555"/>
    </row>
    <row r="23" spans="1:9" ht="69" customHeight="1">
      <c r="A23" s="679"/>
      <c r="B23" s="679"/>
      <c r="C23" s="679"/>
      <c r="D23" s="682"/>
      <c r="E23" s="580" t="s">
        <v>98</v>
      </c>
      <c r="F23" s="221"/>
      <c r="G23" s="221"/>
      <c r="H23" s="221">
        <v>102800</v>
      </c>
      <c r="I23" s="221"/>
    </row>
    <row r="24" spans="1:9" ht="69.75" customHeight="1">
      <c r="A24" s="679"/>
      <c r="B24" s="679"/>
      <c r="C24" s="679"/>
      <c r="D24" s="682"/>
      <c r="E24" s="580" t="s">
        <v>108</v>
      </c>
      <c r="F24" s="221"/>
      <c r="G24" s="221"/>
      <c r="H24" s="221">
        <v>254892</v>
      </c>
      <c r="I24" s="221"/>
    </row>
    <row r="25" spans="1:9" ht="76.5" customHeight="1">
      <c r="A25" s="679"/>
      <c r="B25" s="679"/>
      <c r="C25" s="679"/>
      <c r="D25" s="682"/>
      <c r="E25" s="580" t="s">
        <v>109</v>
      </c>
      <c r="F25" s="221"/>
      <c r="G25" s="221"/>
      <c r="H25" s="221">
        <v>109240</v>
      </c>
      <c r="I25" s="221"/>
    </row>
    <row r="26" spans="1:9" ht="60" customHeight="1">
      <c r="A26" s="680"/>
      <c r="B26" s="680"/>
      <c r="C26" s="680"/>
      <c r="D26" s="683"/>
      <c r="E26" s="580" t="s">
        <v>123</v>
      </c>
      <c r="F26" s="221"/>
      <c r="G26" s="221"/>
      <c r="H26" s="221">
        <v>6500</v>
      </c>
      <c r="I26" s="221"/>
    </row>
    <row r="27" spans="1:9" ht="62.25" customHeight="1" thickBot="1">
      <c r="A27" s="578" t="s">
        <v>94</v>
      </c>
      <c r="B27" s="578" t="s">
        <v>92</v>
      </c>
      <c r="C27" s="578" t="s">
        <v>162</v>
      </c>
      <c r="D27" s="579" t="s">
        <v>93</v>
      </c>
      <c r="E27" s="560" t="s">
        <v>242</v>
      </c>
      <c r="F27" s="561"/>
      <c r="G27" s="561"/>
      <c r="H27" s="561">
        <v>258920.63</v>
      </c>
      <c r="I27" s="564"/>
    </row>
    <row r="28" spans="1:9" ht="99.75" customHeight="1">
      <c r="A28" s="270" t="s">
        <v>150</v>
      </c>
      <c r="B28" s="271"/>
      <c r="C28" s="271"/>
      <c r="D28" s="256" t="s">
        <v>509</v>
      </c>
      <c r="E28" s="257"/>
      <c r="F28" s="258">
        <f>F29</f>
        <v>0</v>
      </c>
      <c r="G28" s="258">
        <f>G29</f>
        <v>0</v>
      </c>
      <c r="H28" s="558">
        <f>H29</f>
        <v>15000</v>
      </c>
      <c r="I28" s="265">
        <f>I29</f>
        <v>0</v>
      </c>
    </row>
    <row r="29" spans="1:9" ht="90" customHeight="1" thickBot="1">
      <c r="A29" s="259" t="s">
        <v>151</v>
      </c>
      <c r="B29" s="260"/>
      <c r="C29" s="260"/>
      <c r="D29" s="261" t="s">
        <v>509</v>
      </c>
      <c r="E29" s="262"/>
      <c r="F29" s="263">
        <f>SUM(F30:F30)</f>
        <v>0</v>
      </c>
      <c r="G29" s="263">
        <f>SUM(G30:G30)</f>
        <v>0</v>
      </c>
      <c r="H29" s="559">
        <f>SUM(H30)</f>
        <v>15000</v>
      </c>
      <c r="I29" s="264">
        <f>SUM(I30:I30)</f>
        <v>0</v>
      </c>
    </row>
    <row r="30" spans="1:9" ht="15.75">
      <c r="A30" s="562">
        <v>1014030</v>
      </c>
      <c r="B30" s="556" t="s">
        <v>90</v>
      </c>
      <c r="C30" s="556" t="s">
        <v>510</v>
      </c>
      <c r="D30" s="563" t="s">
        <v>453</v>
      </c>
      <c r="E30" s="557" t="s">
        <v>123</v>
      </c>
      <c r="F30" s="222"/>
      <c r="G30" s="222"/>
      <c r="H30" s="222">
        <v>15000</v>
      </c>
      <c r="I30" s="222"/>
    </row>
    <row r="31" spans="1:9" ht="60.75">
      <c r="A31" s="210" t="s">
        <v>396</v>
      </c>
      <c r="B31" s="210"/>
      <c r="C31" s="210"/>
      <c r="D31" s="203" t="s">
        <v>512</v>
      </c>
      <c r="E31" s="597"/>
      <c r="F31" s="598"/>
      <c r="G31" s="598"/>
      <c r="H31" s="598">
        <f>H32</f>
        <v>372000</v>
      </c>
      <c r="I31" s="598">
        <f>I32</f>
        <v>0</v>
      </c>
    </row>
    <row r="32" spans="1:9" ht="58.5">
      <c r="A32" s="205" t="s">
        <v>397</v>
      </c>
      <c r="B32" s="205"/>
      <c r="C32" s="205"/>
      <c r="D32" s="218" t="s">
        <v>212</v>
      </c>
      <c r="E32" s="599"/>
      <c r="F32" s="600"/>
      <c r="G32" s="600"/>
      <c r="H32" s="605">
        <f>H33</f>
        <v>372000</v>
      </c>
      <c r="I32" s="600">
        <f>I33</f>
        <v>0</v>
      </c>
    </row>
    <row r="33" spans="1:9" ht="59.25" customHeight="1">
      <c r="A33" s="601">
        <v>3719750</v>
      </c>
      <c r="B33" s="602" t="s">
        <v>423</v>
      </c>
      <c r="C33" s="578" t="s">
        <v>25</v>
      </c>
      <c r="D33" s="603" t="s">
        <v>424</v>
      </c>
      <c r="E33" s="604" t="s">
        <v>107</v>
      </c>
      <c r="F33" s="221"/>
      <c r="G33" s="221"/>
      <c r="H33" s="221">
        <v>372000</v>
      </c>
      <c r="I33" s="221"/>
    </row>
    <row r="34" spans="1:9" ht="18.75" customHeight="1">
      <c r="A34" s="235"/>
      <c r="B34" s="684" t="s">
        <v>124</v>
      </c>
      <c r="C34" s="684"/>
      <c r="D34" s="684"/>
      <c r="E34" s="684"/>
      <c r="F34" s="274"/>
      <c r="G34" s="550"/>
      <c r="H34" s="275">
        <f>H11+H19+H28+H31</f>
        <v>3350401.14</v>
      </c>
      <c r="I34" s="275"/>
    </row>
    <row r="35" spans="1:9" ht="18.75" customHeight="1">
      <c r="A35" s="488"/>
      <c r="B35" s="551"/>
      <c r="C35" s="551"/>
      <c r="D35" s="551"/>
      <c r="E35" s="551"/>
      <c r="F35" s="552"/>
      <c r="G35" s="553"/>
      <c r="H35" s="553"/>
      <c r="I35" s="552"/>
    </row>
    <row r="36" spans="2:9" ht="18.75">
      <c r="B36" s="311" t="s">
        <v>358</v>
      </c>
      <c r="F36" s="161"/>
      <c r="G36" s="161"/>
      <c r="H36" s="312" t="s">
        <v>29</v>
      </c>
      <c r="I36" s="161"/>
    </row>
    <row r="37" spans="6:9" ht="12.75">
      <c r="F37" s="161"/>
      <c r="G37" s="161"/>
      <c r="H37" s="161"/>
      <c r="I37" s="161"/>
    </row>
    <row r="38" spans="6:9" ht="12.75">
      <c r="F38" s="161"/>
      <c r="G38" s="161"/>
      <c r="H38" s="161"/>
      <c r="I38" s="161"/>
    </row>
    <row r="39" spans="6:9" ht="12.75">
      <c r="F39" s="161"/>
      <c r="G39" s="161"/>
      <c r="H39" s="161"/>
      <c r="I39" s="161"/>
    </row>
    <row r="40" spans="6:9" ht="12.75">
      <c r="F40" s="161"/>
      <c r="G40" s="161"/>
      <c r="H40" s="161"/>
      <c r="I40" s="161"/>
    </row>
    <row r="41" spans="6:9" ht="12.75">
      <c r="F41" s="161"/>
      <c r="G41" s="161"/>
      <c r="H41" s="161"/>
      <c r="I41" s="161"/>
    </row>
    <row r="42" spans="6:9" ht="12.75">
      <c r="F42" s="161"/>
      <c r="G42" s="161"/>
      <c r="H42" s="161"/>
      <c r="I42" s="161"/>
    </row>
    <row r="43" spans="6:9" ht="12.75">
      <c r="F43" s="161"/>
      <c r="G43" s="161"/>
      <c r="H43" s="161"/>
      <c r="I43" s="161"/>
    </row>
    <row r="44" spans="6:9" ht="12.75">
      <c r="F44" s="161"/>
      <c r="G44" s="161"/>
      <c r="H44" s="161"/>
      <c r="I44" s="161"/>
    </row>
    <row r="45" spans="6:9" ht="12.75">
      <c r="F45" s="161"/>
      <c r="G45" s="161"/>
      <c r="H45" s="161"/>
      <c r="I45" s="161"/>
    </row>
    <row r="46" spans="6:9" ht="12.75">
      <c r="F46" s="161"/>
      <c r="G46" s="161"/>
      <c r="H46" s="161"/>
      <c r="I46" s="161"/>
    </row>
    <row r="47" spans="6:9" ht="12.75">
      <c r="F47" s="161"/>
      <c r="G47" s="161"/>
      <c r="H47" s="161"/>
      <c r="I47" s="161"/>
    </row>
    <row r="48" spans="6:9" ht="12.75">
      <c r="F48" s="161"/>
      <c r="G48" s="161"/>
      <c r="H48" s="161"/>
      <c r="I48" s="161"/>
    </row>
    <row r="49" spans="6:9" ht="12.75">
      <c r="F49" s="161"/>
      <c r="G49" s="161"/>
      <c r="H49" s="161"/>
      <c r="I49" s="161"/>
    </row>
    <row r="50" spans="6:9" ht="12.75">
      <c r="F50" s="161"/>
      <c r="G50" s="161"/>
      <c r="H50" s="161"/>
      <c r="I50" s="161"/>
    </row>
    <row r="51" spans="6:9" ht="12.75">
      <c r="F51" s="161"/>
      <c r="G51" s="161"/>
      <c r="H51" s="161"/>
      <c r="I51" s="161"/>
    </row>
    <row r="52" spans="6:9" ht="12.75">
      <c r="F52" s="161"/>
      <c r="G52" s="161"/>
      <c r="H52" s="161"/>
      <c r="I52" s="161"/>
    </row>
    <row r="53" spans="6:9" ht="12.75">
      <c r="F53" s="161"/>
      <c r="G53" s="161"/>
      <c r="H53" s="161"/>
      <c r="I53" s="161"/>
    </row>
    <row r="54" spans="6:9" ht="12.75">
      <c r="F54" s="161"/>
      <c r="G54" s="161"/>
      <c r="H54" s="161"/>
      <c r="I54" s="161"/>
    </row>
    <row r="55" spans="6:9" ht="12.75">
      <c r="F55" s="161"/>
      <c r="G55" s="161"/>
      <c r="H55" s="161"/>
      <c r="I55" s="161"/>
    </row>
    <row r="56" spans="6:9" ht="12.75">
      <c r="F56" s="161"/>
      <c r="G56" s="161"/>
      <c r="H56" s="161"/>
      <c r="I56" s="161"/>
    </row>
    <row r="57" spans="6:9" ht="12.75">
      <c r="F57" s="161"/>
      <c r="G57" s="161"/>
      <c r="H57" s="161"/>
      <c r="I57" s="161"/>
    </row>
    <row r="58" spans="6:9" ht="12.75">
      <c r="F58" s="161"/>
      <c r="G58" s="161"/>
      <c r="H58" s="161"/>
      <c r="I58" s="161"/>
    </row>
    <row r="59" spans="6:9" ht="12.75">
      <c r="F59" s="161"/>
      <c r="G59" s="161"/>
      <c r="H59" s="161"/>
      <c r="I59" s="161"/>
    </row>
    <row r="60" spans="6:9" ht="12.75">
      <c r="F60" s="161"/>
      <c r="G60" s="161"/>
      <c r="H60" s="161"/>
      <c r="I60" s="161"/>
    </row>
    <row r="61" spans="6:9" ht="12.75">
      <c r="F61" s="161"/>
      <c r="G61" s="161"/>
      <c r="H61" s="161"/>
      <c r="I61" s="161"/>
    </row>
    <row r="62" spans="6:9" ht="12.75">
      <c r="F62" s="161"/>
      <c r="G62" s="161"/>
      <c r="H62" s="161"/>
      <c r="I62" s="161"/>
    </row>
    <row r="63" spans="6:9" ht="12.75">
      <c r="F63" s="161"/>
      <c r="G63" s="161"/>
      <c r="H63" s="161"/>
      <c r="I63" s="161"/>
    </row>
    <row r="64" spans="6:9" ht="12.75">
      <c r="F64" s="161"/>
      <c r="G64" s="161"/>
      <c r="H64" s="161"/>
      <c r="I64" s="161"/>
    </row>
    <row r="65" spans="6:9" ht="12.75">
      <c r="F65" s="161"/>
      <c r="G65" s="161"/>
      <c r="H65" s="161"/>
      <c r="I65" s="161"/>
    </row>
    <row r="66" spans="6:9" ht="12.75">
      <c r="F66" s="161"/>
      <c r="G66" s="161"/>
      <c r="H66" s="161"/>
      <c r="I66" s="161"/>
    </row>
    <row r="67" spans="6:9" ht="12.75">
      <c r="F67" s="161"/>
      <c r="G67" s="161"/>
      <c r="H67" s="161"/>
      <c r="I67" s="161"/>
    </row>
    <row r="68" spans="6:9" ht="12.75">
      <c r="F68" s="161"/>
      <c r="G68" s="161"/>
      <c r="H68" s="161"/>
      <c r="I68" s="161"/>
    </row>
    <row r="69" spans="6:9" ht="12.75">
      <c r="F69" s="161"/>
      <c r="G69" s="161"/>
      <c r="H69" s="161"/>
      <c r="I69" s="161"/>
    </row>
    <row r="70" spans="6:9" ht="12.75">
      <c r="F70" s="161"/>
      <c r="G70" s="161"/>
      <c r="H70" s="161"/>
      <c r="I70" s="161"/>
    </row>
    <row r="71" spans="6:9" ht="12.75">
      <c r="F71" s="161"/>
      <c r="G71" s="161"/>
      <c r="H71" s="161"/>
      <c r="I71" s="161"/>
    </row>
    <row r="72" spans="6:9" ht="12.75">
      <c r="F72" s="161"/>
      <c r="G72" s="161"/>
      <c r="H72" s="161"/>
      <c r="I72" s="161"/>
    </row>
    <row r="73" spans="6:9" ht="12.75">
      <c r="F73" s="161"/>
      <c r="G73" s="161"/>
      <c r="H73" s="161"/>
      <c r="I73" s="161"/>
    </row>
    <row r="74" spans="6:9" ht="12.75">
      <c r="F74" s="161"/>
      <c r="G74" s="161"/>
      <c r="H74" s="161"/>
      <c r="I74" s="161"/>
    </row>
    <row r="75" spans="6:9" ht="12.75">
      <c r="F75" s="161"/>
      <c r="G75" s="161"/>
      <c r="H75" s="161"/>
      <c r="I75" s="161"/>
    </row>
    <row r="76" spans="6:9" ht="12.75">
      <c r="F76" s="161"/>
      <c r="G76" s="161"/>
      <c r="H76" s="161"/>
      <c r="I76" s="161"/>
    </row>
    <row r="77" spans="6:9" ht="12.75">
      <c r="F77" s="161"/>
      <c r="G77" s="161"/>
      <c r="H77" s="161"/>
      <c r="I77" s="161"/>
    </row>
    <row r="78" spans="6:9" ht="12.75">
      <c r="F78" s="161"/>
      <c r="G78" s="161"/>
      <c r="H78" s="161"/>
      <c r="I78" s="161"/>
    </row>
    <row r="79" spans="6:9" ht="12.75">
      <c r="F79" s="161"/>
      <c r="G79" s="161"/>
      <c r="H79" s="161"/>
      <c r="I79" s="161"/>
    </row>
    <row r="80" spans="6:9" ht="12.75">
      <c r="F80" s="161"/>
      <c r="G80" s="161"/>
      <c r="H80" s="161"/>
      <c r="I80" s="161"/>
    </row>
    <row r="81" spans="6:9" ht="12.75">
      <c r="F81" s="161"/>
      <c r="G81" s="161"/>
      <c r="H81" s="161"/>
      <c r="I81" s="161"/>
    </row>
    <row r="82" spans="6:9" ht="12.75">
      <c r="F82" s="161"/>
      <c r="G82" s="161"/>
      <c r="H82" s="161"/>
      <c r="I82" s="161"/>
    </row>
    <row r="83" spans="6:9" ht="12.75">
      <c r="F83" s="161"/>
      <c r="G83" s="161"/>
      <c r="H83" s="161"/>
      <c r="I83" s="161"/>
    </row>
    <row r="84" spans="6:9" ht="12.75">
      <c r="F84" s="161"/>
      <c r="G84" s="161"/>
      <c r="H84" s="161"/>
      <c r="I84" s="161"/>
    </row>
    <row r="85" spans="6:9" ht="12.75">
      <c r="F85" s="161"/>
      <c r="G85" s="161"/>
      <c r="H85" s="161"/>
      <c r="I85" s="161"/>
    </row>
    <row r="86" spans="6:9" ht="12.75">
      <c r="F86" s="161"/>
      <c r="G86" s="161"/>
      <c r="H86" s="161"/>
      <c r="I86" s="161"/>
    </row>
    <row r="87" spans="6:9" ht="12.75">
      <c r="F87" s="161"/>
      <c r="G87" s="161"/>
      <c r="H87" s="161"/>
      <c r="I87" s="161"/>
    </row>
    <row r="88" spans="6:9" ht="12.75">
      <c r="F88" s="161"/>
      <c r="G88" s="161"/>
      <c r="H88" s="161"/>
      <c r="I88" s="161"/>
    </row>
    <row r="89" spans="6:9" ht="12.75">
      <c r="F89" s="161"/>
      <c r="G89" s="161"/>
      <c r="H89" s="161"/>
      <c r="I89" s="161"/>
    </row>
    <row r="90" spans="6:9" ht="12.75">
      <c r="F90" s="161"/>
      <c r="G90" s="161"/>
      <c r="H90" s="161"/>
      <c r="I90" s="161"/>
    </row>
    <row r="91" spans="6:9" ht="12.75">
      <c r="F91" s="161"/>
      <c r="G91" s="161"/>
      <c r="H91" s="161"/>
      <c r="I91" s="161"/>
    </row>
    <row r="92" spans="6:9" ht="12.75">
      <c r="F92" s="161"/>
      <c r="G92" s="161"/>
      <c r="H92" s="161"/>
      <c r="I92" s="161"/>
    </row>
    <row r="93" spans="6:9" ht="12.75">
      <c r="F93" s="161"/>
      <c r="G93" s="161"/>
      <c r="H93" s="161"/>
      <c r="I93" s="161"/>
    </row>
    <row r="94" spans="6:9" ht="12.75">
      <c r="F94" s="161"/>
      <c r="G94" s="161"/>
      <c r="H94" s="161"/>
      <c r="I94" s="161"/>
    </row>
    <row r="95" spans="6:9" ht="12.75">
      <c r="F95" s="161"/>
      <c r="G95" s="161"/>
      <c r="H95" s="161"/>
      <c r="I95" s="161"/>
    </row>
    <row r="96" spans="6:9" ht="12.75">
      <c r="F96" s="161"/>
      <c r="G96" s="161"/>
      <c r="H96" s="161"/>
      <c r="I96" s="161"/>
    </row>
    <row r="97" spans="6:9" ht="12.75">
      <c r="F97" s="161"/>
      <c r="G97" s="161"/>
      <c r="H97" s="161"/>
      <c r="I97" s="161"/>
    </row>
    <row r="98" spans="6:9" ht="12.75">
      <c r="F98" s="161"/>
      <c r="G98" s="161"/>
      <c r="H98" s="161"/>
      <c r="I98" s="161"/>
    </row>
    <row r="99" spans="6:9" ht="12.75">
      <c r="F99" s="161"/>
      <c r="G99" s="161"/>
      <c r="H99" s="161"/>
      <c r="I99" s="161"/>
    </row>
    <row r="100" spans="6:9" ht="12.75">
      <c r="F100" s="161"/>
      <c r="G100" s="161"/>
      <c r="H100" s="161"/>
      <c r="I100" s="161"/>
    </row>
    <row r="101" spans="6:9" ht="12.75">
      <c r="F101" s="161"/>
      <c r="G101" s="161"/>
      <c r="H101" s="161"/>
      <c r="I101" s="161"/>
    </row>
    <row r="102" spans="6:9" ht="12.75">
      <c r="F102" s="161"/>
      <c r="G102" s="161"/>
      <c r="H102" s="161"/>
      <c r="I102" s="161"/>
    </row>
    <row r="103" spans="6:9" ht="12.75">
      <c r="F103" s="161"/>
      <c r="G103" s="161"/>
      <c r="H103" s="161"/>
      <c r="I103" s="161"/>
    </row>
    <row r="104" spans="6:9" ht="12.75">
      <c r="F104" s="161"/>
      <c r="G104" s="161"/>
      <c r="H104" s="161"/>
      <c r="I104" s="161"/>
    </row>
    <row r="105" spans="6:9" ht="12.75">
      <c r="F105" s="161"/>
      <c r="G105" s="161"/>
      <c r="H105" s="161"/>
      <c r="I105" s="161"/>
    </row>
    <row r="106" spans="6:9" ht="12.75">
      <c r="F106" s="161"/>
      <c r="G106" s="161"/>
      <c r="H106" s="161"/>
      <c r="I106" s="161"/>
    </row>
    <row r="107" spans="6:9" ht="12.75">
      <c r="F107" s="161"/>
      <c r="G107" s="161"/>
      <c r="H107" s="161"/>
      <c r="I107" s="161"/>
    </row>
    <row r="108" spans="6:9" ht="12.75">
      <c r="F108" s="161"/>
      <c r="G108" s="161"/>
      <c r="H108" s="161"/>
      <c r="I108" s="161"/>
    </row>
    <row r="109" spans="6:9" ht="12.75">
      <c r="F109" s="161"/>
      <c r="G109" s="161"/>
      <c r="H109" s="161"/>
      <c r="I109" s="161"/>
    </row>
    <row r="110" spans="6:9" ht="12.75">
      <c r="F110" s="161"/>
      <c r="G110" s="161"/>
      <c r="H110" s="161"/>
      <c r="I110" s="161"/>
    </row>
    <row r="111" spans="6:9" ht="12.75">
      <c r="F111" s="161"/>
      <c r="G111" s="161"/>
      <c r="H111" s="161"/>
      <c r="I111" s="161"/>
    </row>
    <row r="112" spans="6:9" ht="12.75">
      <c r="F112" s="161"/>
      <c r="G112" s="161"/>
      <c r="H112" s="161"/>
      <c r="I112" s="161"/>
    </row>
    <row r="113" spans="6:9" ht="12.75">
      <c r="F113" s="161"/>
      <c r="G113" s="161"/>
      <c r="H113" s="161"/>
      <c r="I113" s="161"/>
    </row>
    <row r="114" spans="6:9" ht="12.75">
      <c r="F114" s="161"/>
      <c r="G114" s="161"/>
      <c r="H114" s="161"/>
      <c r="I114" s="161"/>
    </row>
    <row r="115" spans="6:9" ht="12.75">
      <c r="F115" s="161"/>
      <c r="G115" s="161"/>
      <c r="H115" s="161"/>
      <c r="I115" s="161"/>
    </row>
    <row r="116" spans="6:9" ht="12.75">
      <c r="F116" s="161"/>
      <c r="G116" s="161"/>
      <c r="H116" s="161"/>
      <c r="I116" s="161"/>
    </row>
    <row r="117" spans="6:9" ht="12.75">
      <c r="F117" s="161"/>
      <c r="G117" s="161"/>
      <c r="H117" s="161"/>
      <c r="I117" s="161"/>
    </row>
    <row r="118" spans="6:9" ht="12.75">
      <c r="F118" s="161"/>
      <c r="G118" s="161"/>
      <c r="H118" s="161"/>
      <c r="I118" s="161"/>
    </row>
    <row r="119" spans="6:9" ht="12.75">
      <c r="F119" s="161"/>
      <c r="G119" s="161"/>
      <c r="H119" s="161"/>
      <c r="I119" s="161"/>
    </row>
    <row r="120" spans="6:9" ht="12.75">
      <c r="F120" s="161"/>
      <c r="G120" s="161"/>
      <c r="H120" s="161"/>
      <c r="I120" s="161"/>
    </row>
    <row r="121" spans="6:9" ht="12.75">
      <c r="F121" s="161"/>
      <c r="G121" s="161"/>
      <c r="H121" s="161"/>
      <c r="I121" s="161"/>
    </row>
    <row r="122" spans="6:9" ht="12.75">
      <c r="F122" s="161"/>
      <c r="G122" s="161"/>
      <c r="H122" s="161"/>
      <c r="I122" s="161"/>
    </row>
    <row r="123" spans="6:9" ht="12.75">
      <c r="F123" s="161"/>
      <c r="G123" s="161"/>
      <c r="H123" s="161"/>
      <c r="I123" s="161"/>
    </row>
    <row r="124" spans="6:9" ht="12.75">
      <c r="F124" s="161"/>
      <c r="G124" s="161"/>
      <c r="H124" s="161"/>
      <c r="I124" s="161"/>
    </row>
    <row r="125" spans="6:9" ht="12.75">
      <c r="F125" s="161"/>
      <c r="G125" s="161"/>
      <c r="H125" s="161"/>
      <c r="I125" s="161"/>
    </row>
    <row r="126" spans="6:9" ht="12.75">
      <c r="F126" s="161"/>
      <c r="G126" s="161"/>
      <c r="H126" s="161"/>
      <c r="I126" s="161"/>
    </row>
    <row r="127" spans="6:9" ht="12.75">
      <c r="F127" s="161"/>
      <c r="G127" s="161"/>
      <c r="H127" s="161"/>
      <c r="I127" s="161"/>
    </row>
    <row r="128" spans="6:9" ht="12.75">
      <c r="F128" s="161"/>
      <c r="G128" s="161"/>
      <c r="H128" s="161"/>
      <c r="I128" s="161"/>
    </row>
    <row r="129" spans="6:9" ht="12.75">
      <c r="F129" s="161"/>
      <c r="G129" s="161"/>
      <c r="H129" s="161"/>
      <c r="I129" s="161"/>
    </row>
    <row r="130" spans="6:9" ht="12.75">
      <c r="F130" s="161"/>
      <c r="G130" s="161"/>
      <c r="H130" s="161"/>
      <c r="I130" s="161"/>
    </row>
    <row r="131" spans="6:9" ht="12.75">
      <c r="F131" s="161"/>
      <c r="G131" s="161"/>
      <c r="H131" s="161"/>
      <c r="I131" s="161"/>
    </row>
    <row r="132" spans="6:9" ht="12.75">
      <c r="F132" s="161"/>
      <c r="G132" s="161"/>
      <c r="H132" s="161"/>
      <c r="I132" s="161"/>
    </row>
    <row r="133" spans="6:9" ht="12.75">
      <c r="F133" s="161"/>
      <c r="G133" s="161"/>
      <c r="H133" s="161"/>
      <c r="I133" s="161"/>
    </row>
    <row r="134" spans="6:9" ht="12.75">
      <c r="F134" s="161"/>
      <c r="G134" s="161"/>
      <c r="H134" s="161"/>
      <c r="I134" s="161"/>
    </row>
    <row r="135" spans="6:9" ht="12.75">
      <c r="F135" s="161"/>
      <c r="G135" s="161"/>
      <c r="H135" s="161"/>
      <c r="I135" s="161"/>
    </row>
    <row r="136" spans="6:9" ht="12.75">
      <c r="F136" s="161"/>
      <c r="G136" s="161"/>
      <c r="H136" s="161"/>
      <c r="I136" s="161"/>
    </row>
    <row r="137" spans="6:9" ht="12.75">
      <c r="F137" s="161"/>
      <c r="G137" s="161"/>
      <c r="H137" s="161"/>
      <c r="I137" s="161"/>
    </row>
    <row r="138" spans="6:9" ht="12.75">
      <c r="F138" s="161"/>
      <c r="G138" s="161"/>
      <c r="H138" s="161"/>
      <c r="I138" s="161"/>
    </row>
    <row r="139" spans="6:9" ht="12.75">
      <c r="F139" s="161"/>
      <c r="G139" s="161"/>
      <c r="H139" s="161"/>
      <c r="I139" s="161"/>
    </row>
    <row r="140" spans="6:9" ht="12.75">
      <c r="F140" s="161"/>
      <c r="G140" s="161"/>
      <c r="H140" s="161"/>
      <c r="I140" s="161"/>
    </row>
    <row r="141" spans="6:9" ht="12.75">
      <c r="F141" s="161"/>
      <c r="G141" s="161"/>
      <c r="H141" s="161"/>
      <c r="I141" s="161"/>
    </row>
    <row r="142" spans="6:9" ht="12.75">
      <c r="F142" s="161"/>
      <c r="G142" s="161"/>
      <c r="H142" s="161"/>
      <c r="I142" s="161"/>
    </row>
    <row r="143" spans="6:9" ht="12.75">
      <c r="F143" s="161"/>
      <c r="G143" s="161"/>
      <c r="H143" s="161"/>
      <c r="I143" s="161"/>
    </row>
    <row r="144" spans="6:9" ht="12.75">
      <c r="F144" s="161"/>
      <c r="G144" s="161"/>
      <c r="H144" s="161"/>
      <c r="I144" s="161"/>
    </row>
    <row r="145" spans="6:9" ht="12.75">
      <c r="F145" s="161"/>
      <c r="G145" s="161"/>
      <c r="H145" s="161"/>
      <c r="I145" s="161"/>
    </row>
    <row r="146" spans="6:9" ht="12.75">
      <c r="F146" s="161"/>
      <c r="G146" s="161"/>
      <c r="H146" s="161"/>
      <c r="I146" s="161"/>
    </row>
    <row r="147" spans="6:9" ht="12.75">
      <c r="F147" s="161"/>
      <c r="G147" s="161"/>
      <c r="H147" s="161"/>
      <c r="I147" s="161"/>
    </row>
    <row r="148" spans="6:9" ht="12.75">
      <c r="F148" s="161"/>
      <c r="G148" s="161"/>
      <c r="H148" s="161"/>
      <c r="I148" s="161"/>
    </row>
    <row r="149" spans="6:9" ht="12.75">
      <c r="F149" s="161"/>
      <c r="G149" s="161"/>
      <c r="H149" s="161"/>
      <c r="I149" s="161"/>
    </row>
    <row r="150" spans="6:9" ht="12.75">
      <c r="F150" s="161"/>
      <c r="G150" s="161"/>
      <c r="H150" s="161"/>
      <c r="I150" s="161"/>
    </row>
    <row r="151" spans="6:9" ht="12.75">
      <c r="F151" s="161"/>
      <c r="G151" s="161"/>
      <c r="H151" s="161"/>
      <c r="I151" s="161"/>
    </row>
    <row r="152" spans="6:9" ht="12.75">
      <c r="F152" s="161"/>
      <c r="G152" s="161"/>
      <c r="H152" s="161"/>
      <c r="I152" s="161"/>
    </row>
    <row r="153" spans="6:9" ht="12.75">
      <c r="F153" s="161"/>
      <c r="G153" s="161"/>
      <c r="H153" s="161"/>
      <c r="I153" s="161"/>
    </row>
    <row r="154" spans="6:9" ht="12.75">
      <c r="F154" s="161"/>
      <c r="G154" s="161"/>
      <c r="H154" s="161"/>
      <c r="I154" s="161"/>
    </row>
    <row r="155" spans="6:9" ht="12.75">
      <c r="F155" s="161"/>
      <c r="G155" s="161"/>
      <c r="H155" s="161"/>
      <c r="I155" s="161"/>
    </row>
    <row r="156" spans="6:9" ht="12.75">
      <c r="F156" s="161"/>
      <c r="G156" s="161"/>
      <c r="H156" s="161"/>
      <c r="I156" s="161"/>
    </row>
    <row r="157" spans="6:9" ht="12.75">
      <c r="F157" s="161"/>
      <c r="G157" s="161"/>
      <c r="H157" s="161"/>
      <c r="I157" s="161"/>
    </row>
    <row r="158" spans="6:9" ht="12.75">
      <c r="F158" s="161"/>
      <c r="G158" s="161"/>
      <c r="H158" s="161"/>
      <c r="I158" s="161"/>
    </row>
    <row r="159" spans="6:9" ht="12.75">
      <c r="F159" s="161"/>
      <c r="G159" s="161"/>
      <c r="H159" s="161"/>
      <c r="I159" s="161"/>
    </row>
    <row r="160" spans="6:9" ht="12.75">
      <c r="F160" s="161"/>
      <c r="G160" s="161"/>
      <c r="H160" s="161"/>
      <c r="I160" s="161"/>
    </row>
    <row r="161" spans="6:9" ht="12.75">
      <c r="F161" s="161"/>
      <c r="G161" s="161"/>
      <c r="H161" s="161"/>
      <c r="I161" s="161"/>
    </row>
    <row r="162" spans="6:9" ht="12.75">
      <c r="F162" s="161"/>
      <c r="G162" s="161"/>
      <c r="H162" s="161"/>
      <c r="I162" s="161"/>
    </row>
    <row r="163" spans="6:9" ht="12.75">
      <c r="F163" s="161"/>
      <c r="G163" s="161"/>
      <c r="H163" s="161"/>
      <c r="I163" s="161"/>
    </row>
    <row r="164" spans="6:9" ht="12.75">
      <c r="F164" s="161"/>
      <c r="G164" s="161"/>
      <c r="H164" s="161"/>
      <c r="I164" s="161"/>
    </row>
    <row r="165" spans="6:9" ht="12.75">
      <c r="F165" s="161"/>
      <c r="G165" s="161"/>
      <c r="H165" s="161"/>
      <c r="I165" s="161"/>
    </row>
    <row r="166" spans="6:9" ht="12.75">
      <c r="F166" s="161"/>
      <c r="G166" s="161"/>
      <c r="H166" s="161"/>
      <c r="I166" s="161"/>
    </row>
    <row r="167" spans="6:9" ht="12.75">
      <c r="F167" s="161"/>
      <c r="G167" s="161"/>
      <c r="H167" s="161"/>
      <c r="I167" s="161"/>
    </row>
    <row r="168" spans="6:9" ht="12.75">
      <c r="F168" s="161"/>
      <c r="G168" s="161"/>
      <c r="H168" s="161"/>
      <c r="I168" s="161"/>
    </row>
    <row r="169" spans="6:9" ht="12.75">
      <c r="F169" s="161"/>
      <c r="G169" s="161"/>
      <c r="H169" s="161"/>
      <c r="I169" s="161"/>
    </row>
    <row r="170" spans="6:9" ht="12.75">
      <c r="F170" s="161"/>
      <c r="G170" s="161"/>
      <c r="H170" s="161"/>
      <c r="I170" s="161"/>
    </row>
    <row r="171" spans="6:9" ht="12.75">
      <c r="F171" s="161"/>
      <c r="G171" s="161"/>
      <c r="H171" s="161"/>
      <c r="I171" s="161"/>
    </row>
    <row r="172" spans="6:9" ht="12.75">
      <c r="F172" s="161"/>
      <c r="G172" s="161"/>
      <c r="H172" s="161"/>
      <c r="I172" s="161"/>
    </row>
    <row r="173" spans="6:9" ht="12.75">
      <c r="F173" s="161"/>
      <c r="G173" s="161"/>
      <c r="H173" s="161"/>
      <c r="I173" s="161"/>
    </row>
    <row r="174" spans="6:9" ht="12.75">
      <c r="F174" s="161"/>
      <c r="G174" s="161"/>
      <c r="H174" s="161"/>
      <c r="I174" s="161"/>
    </row>
    <row r="175" spans="6:9" ht="12.75">
      <c r="F175" s="161"/>
      <c r="G175" s="161"/>
      <c r="H175" s="161"/>
      <c r="I175" s="161"/>
    </row>
    <row r="176" spans="6:9" ht="12.75">
      <c r="F176" s="161"/>
      <c r="G176" s="161"/>
      <c r="H176" s="161"/>
      <c r="I176" s="161"/>
    </row>
    <row r="177" spans="6:9" ht="12.75">
      <c r="F177" s="161"/>
      <c r="G177" s="161"/>
      <c r="H177" s="161"/>
      <c r="I177" s="161"/>
    </row>
    <row r="178" spans="6:9" ht="12.75">
      <c r="F178" s="161"/>
      <c r="G178" s="161"/>
      <c r="H178" s="161"/>
      <c r="I178" s="161"/>
    </row>
    <row r="179" spans="6:9" ht="12.75">
      <c r="F179" s="161"/>
      <c r="G179" s="161"/>
      <c r="H179" s="161"/>
      <c r="I179" s="161"/>
    </row>
    <row r="180" spans="6:9" ht="12.75">
      <c r="F180" s="161"/>
      <c r="G180" s="161"/>
      <c r="H180" s="161"/>
      <c r="I180" s="161"/>
    </row>
    <row r="181" spans="6:9" ht="12.75">
      <c r="F181" s="161"/>
      <c r="G181" s="161"/>
      <c r="H181" s="161"/>
      <c r="I181" s="161"/>
    </row>
    <row r="182" spans="6:9" ht="12.75">
      <c r="F182" s="161"/>
      <c r="G182" s="161"/>
      <c r="H182" s="161"/>
      <c r="I182" s="161"/>
    </row>
    <row r="183" spans="6:9" ht="12.75">
      <c r="F183" s="161"/>
      <c r="G183" s="161"/>
      <c r="H183" s="161"/>
      <c r="I183" s="161"/>
    </row>
    <row r="184" spans="6:9" ht="12.75">
      <c r="F184" s="161"/>
      <c r="G184" s="161"/>
      <c r="H184" s="161"/>
      <c r="I184" s="161"/>
    </row>
    <row r="185" spans="6:9" ht="12.75">
      <c r="F185" s="161"/>
      <c r="G185" s="161"/>
      <c r="H185" s="161"/>
      <c r="I185" s="161"/>
    </row>
    <row r="186" spans="6:9" ht="12.75">
      <c r="F186" s="161"/>
      <c r="G186" s="161"/>
      <c r="H186" s="161"/>
      <c r="I186" s="161"/>
    </row>
    <row r="187" spans="6:9" ht="12.75">
      <c r="F187" s="161"/>
      <c r="G187" s="161"/>
      <c r="H187" s="161"/>
      <c r="I187" s="161"/>
    </row>
    <row r="188" spans="6:9" ht="12.75">
      <c r="F188" s="161"/>
      <c r="G188" s="161"/>
      <c r="H188" s="161"/>
      <c r="I188" s="161"/>
    </row>
    <row r="189" spans="6:9" ht="12.75">
      <c r="F189" s="161"/>
      <c r="G189" s="161"/>
      <c r="H189" s="161"/>
      <c r="I189" s="161"/>
    </row>
    <row r="190" spans="6:9" ht="12.75">
      <c r="F190" s="161"/>
      <c r="G190" s="161"/>
      <c r="H190" s="161"/>
      <c r="I190" s="161"/>
    </row>
    <row r="191" spans="6:9" ht="12.75">
      <c r="F191" s="161"/>
      <c r="G191" s="161"/>
      <c r="H191" s="161"/>
      <c r="I191" s="161"/>
    </row>
    <row r="192" spans="6:9" ht="12.75">
      <c r="F192" s="161"/>
      <c r="G192" s="161"/>
      <c r="H192" s="161"/>
      <c r="I192" s="161"/>
    </row>
    <row r="193" spans="6:9" ht="12.75">
      <c r="F193" s="161"/>
      <c r="G193" s="161"/>
      <c r="H193" s="161"/>
      <c r="I193" s="161"/>
    </row>
    <row r="194" spans="6:9" ht="12.75">
      <c r="F194" s="161"/>
      <c r="G194" s="161"/>
      <c r="H194" s="161"/>
      <c r="I194" s="161"/>
    </row>
    <row r="195" spans="6:9" ht="12.75">
      <c r="F195" s="161"/>
      <c r="G195" s="161"/>
      <c r="H195" s="161"/>
      <c r="I195" s="161"/>
    </row>
    <row r="196" spans="6:9" ht="12.75">
      <c r="F196" s="161"/>
      <c r="G196" s="161"/>
      <c r="H196" s="161"/>
      <c r="I196" s="161"/>
    </row>
    <row r="197" spans="6:9" ht="12.75">
      <c r="F197" s="161"/>
      <c r="G197" s="161"/>
      <c r="H197" s="161"/>
      <c r="I197" s="161"/>
    </row>
    <row r="198" spans="6:9" ht="12.75">
      <c r="F198" s="161"/>
      <c r="G198" s="161"/>
      <c r="H198" s="161"/>
      <c r="I198" s="161"/>
    </row>
    <row r="199" spans="6:9" ht="12.75">
      <c r="F199" s="161"/>
      <c r="G199" s="161"/>
      <c r="H199" s="161"/>
      <c r="I199" s="161"/>
    </row>
    <row r="200" spans="6:9" ht="12.75">
      <c r="F200" s="161"/>
      <c r="G200" s="161"/>
      <c r="H200" s="161"/>
      <c r="I200" s="161"/>
    </row>
    <row r="201" spans="6:9" ht="12.75">
      <c r="F201" s="161"/>
      <c r="G201" s="161"/>
      <c r="H201" s="161"/>
      <c r="I201" s="161"/>
    </row>
    <row r="202" spans="6:9" ht="12.75">
      <c r="F202" s="161"/>
      <c r="G202" s="161"/>
      <c r="H202" s="161"/>
      <c r="I202" s="161"/>
    </row>
    <row r="203" spans="6:9" ht="12.75">
      <c r="F203" s="161"/>
      <c r="G203" s="161"/>
      <c r="H203" s="161"/>
      <c r="I203" s="161"/>
    </row>
    <row r="204" spans="6:9" ht="12.75">
      <c r="F204" s="161"/>
      <c r="G204" s="161"/>
      <c r="H204" s="161"/>
      <c r="I204" s="161"/>
    </row>
    <row r="205" spans="6:9" ht="12.75">
      <c r="F205" s="161"/>
      <c r="G205" s="161"/>
      <c r="H205" s="161"/>
      <c r="I205" s="161"/>
    </row>
    <row r="206" spans="6:9" ht="12.75">
      <c r="F206" s="161"/>
      <c r="G206" s="161"/>
      <c r="H206" s="161"/>
      <c r="I206" s="161"/>
    </row>
    <row r="207" spans="6:9" ht="12.75">
      <c r="F207" s="161"/>
      <c r="G207" s="161"/>
      <c r="H207" s="161"/>
      <c r="I207" s="161"/>
    </row>
    <row r="208" spans="6:9" ht="12.75">
      <c r="F208" s="161"/>
      <c r="G208" s="161"/>
      <c r="H208" s="161"/>
      <c r="I208" s="161"/>
    </row>
    <row r="209" spans="6:9" ht="12.75">
      <c r="F209" s="161"/>
      <c r="G209" s="161"/>
      <c r="H209" s="161"/>
      <c r="I209" s="161"/>
    </row>
    <row r="210" spans="6:9" ht="12.75">
      <c r="F210" s="161"/>
      <c r="G210" s="161"/>
      <c r="H210" s="161"/>
      <c r="I210" s="161"/>
    </row>
    <row r="211" spans="6:9" ht="12.75">
      <c r="F211" s="161"/>
      <c r="G211" s="161"/>
      <c r="H211" s="161"/>
      <c r="I211" s="161"/>
    </row>
    <row r="212" spans="6:9" ht="12.75">
      <c r="F212" s="161"/>
      <c r="G212" s="161"/>
      <c r="H212" s="161"/>
      <c r="I212" s="161"/>
    </row>
    <row r="213" spans="6:9" ht="12.75">
      <c r="F213" s="161"/>
      <c r="G213" s="161"/>
      <c r="H213" s="161"/>
      <c r="I213" s="161"/>
    </row>
    <row r="214" spans="6:9" ht="12.75">
      <c r="F214" s="161"/>
      <c r="G214" s="161"/>
      <c r="H214" s="161"/>
      <c r="I214" s="161"/>
    </row>
    <row r="215" spans="6:9" ht="12.75">
      <c r="F215" s="161"/>
      <c r="G215" s="161"/>
      <c r="H215" s="161"/>
      <c r="I215" s="161"/>
    </row>
    <row r="216" spans="6:9" ht="12.75">
      <c r="F216" s="161"/>
      <c r="G216" s="161"/>
      <c r="H216" s="161"/>
      <c r="I216" s="161"/>
    </row>
    <row r="217" spans="6:9" ht="12.75">
      <c r="F217" s="161"/>
      <c r="G217" s="161"/>
      <c r="H217" s="161"/>
      <c r="I217" s="161"/>
    </row>
    <row r="218" spans="6:9" ht="12.75">
      <c r="F218" s="161"/>
      <c r="G218" s="161"/>
      <c r="H218" s="161"/>
      <c r="I218" s="161"/>
    </row>
    <row r="219" spans="6:9" ht="12.75">
      <c r="F219" s="161"/>
      <c r="G219" s="161"/>
      <c r="H219" s="161"/>
      <c r="I219" s="161"/>
    </row>
    <row r="220" spans="6:9" ht="12.75">
      <c r="F220" s="161"/>
      <c r="G220" s="161"/>
      <c r="H220" s="161"/>
      <c r="I220" s="161"/>
    </row>
    <row r="221" spans="6:9" ht="12.75">
      <c r="F221" s="161"/>
      <c r="G221" s="161"/>
      <c r="H221" s="161"/>
      <c r="I221" s="161"/>
    </row>
    <row r="222" spans="6:9" ht="12.75">
      <c r="F222" s="161"/>
      <c r="G222" s="161"/>
      <c r="H222" s="161"/>
      <c r="I222" s="161"/>
    </row>
    <row r="223" spans="6:9" ht="12.75">
      <c r="F223" s="161"/>
      <c r="G223" s="161"/>
      <c r="H223" s="161"/>
      <c r="I223" s="161"/>
    </row>
    <row r="224" spans="6:9" ht="12.75">
      <c r="F224" s="161"/>
      <c r="G224" s="161"/>
      <c r="H224" s="161"/>
      <c r="I224" s="161"/>
    </row>
    <row r="225" spans="6:9" ht="12.75">
      <c r="F225" s="161"/>
      <c r="G225" s="161"/>
      <c r="H225" s="161"/>
      <c r="I225" s="161"/>
    </row>
    <row r="226" spans="6:9" ht="12.75">
      <c r="F226" s="161"/>
      <c r="G226" s="161"/>
      <c r="H226" s="161"/>
      <c r="I226" s="161"/>
    </row>
    <row r="227" spans="6:9" ht="12.75">
      <c r="F227" s="161"/>
      <c r="G227" s="161"/>
      <c r="H227" s="161"/>
      <c r="I227" s="161"/>
    </row>
    <row r="228" spans="6:9" ht="12.75">
      <c r="F228" s="161"/>
      <c r="G228" s="161"/>
      <c r="H228" s="161"/>
      <c r="I228" s="161"/>
    </row>
    <row r="229" spans="6:9" ht="12.75">
      <c r="F229" s="161"/>
      <c r="G229" s="161"/>
      <c r="H229" s="161"/>
      <c r="I229" s="161"/>
    </row>
    <row r="230" spans="6:9" ht="12.75">
      <c r="F230" s="161"/>
      <c r="G230" s="161"/>
      <c r="H230" s="161"/>
      <c r="I230" s="161"/>
    </row>
    <row r="231" spans="6:9" ht="12.75">
      <c r="F231" s="161"/>
      <c r="G231" s="161"/>
      <c r="H231" s="161"/>
      <c r="I231" s="161"/>
    </row>
    <row r="232" spans="6:9" ht="12.75">
      <c r="F232" s="161"/>
      <c r="G232" s="161"/>
      <c r="H232" s="161"/>
      <c r="I232" s="161"/>
    </row>
    <row r="233" spans="6:9" ht="12.75">
      <c r="F233" s="161"/>
      <c r="G233" s="161"/>
      <c r="H233" s="161"/>
      <c r="I233" s="161"/>
    </row>
    <row r="234" spans="6:9" ht="12.75">
      <c r="F234" s="161"/>
      <c r="G234" s="161"/>
      <c r="H234" s="161"/>
      <c r="I234" s="161"/>
    </row>
    <row r="235" spans="6:9" ht="12.75">
      <c r="F235" s="161"/>
      <c r="G235" s="161"/>
      <c r="H235" s="161"/>
      <c r="I235" s="161"/>
    </row>
    <row r="236" spans="6:9" ht="12.75">
      <c r="F236" s="161"/>
      <c r="G236" s="161"/>
      <c r="H236" s="161"/>
      <c r="I236" s="161"/>
    </row>
    <row r="237" spans="6:9" ht="12.75">
      <c r="F237" s="161"/>
      <c r="G237" s="161"/>
      <c r="H237" s="161"/>
      <c r="I237" s="161"/>
    </row>
    <row r="238" spans="6:9" ht="12.75">
      <c r="F238" s="161"/>
      <c r="G238" s="161"/>
      <c r="H238" s="161"/>
      <c r="I238" s="161"/>
    </row>
    <row r="239" spans="6:9" ht="12.75">
      <c r="F239" s="161"/>
      <c r="G239" s="161"/>
      <c r="H239" s="161"/>
      <c r="I239" s="161"/>
    </row>
    <row r="240" spans="6:9" ht="12.75">
      <c r="F240" s="161"/>
      <c r="G240" s="161"/>
      <c r="H240" s="161"/>
      <c r="I240" s="161"/>
    </row>
    <row r="241" spans="6:9" ht="12.75">
      <c r="F241" s="161"/>
      <c r="G241" s="161"/>
      <c r="H241" s="161"/>
      <c r="I241" s="161"/>
    </row>
    <row r="242" spans="6:9" ht="12.75">
      <c r="F242" s="161"/>
      <c r="G242" s="161"/>
      <c r="H242" s="161"/>
      <c r="I242" s="161"/>
    </row>
    <row r="243" spans="6:9" ht="12.75">
      <c r="F243" s="161"/>
      <c r="G243" s="161"/>
      <c r="H243" s="161"/>
      <c r="I243" s="161"/>
    </row>
    <row r="244" spans="6:9" ht="12.75">
      <c r="F244" s="161"/>
      <c r="G244" s="161"/>
      <c r="H244" s="161"/>
      <c r="I244" s="161"/>
    </row>
    <row r="245" spans="6:9" ht="12.75">
      <c r="F245" s="161"/>
      <c r="G245" s="161"/>
      <c r="H245" s="161"/>
      <c r="I245" s="161"/>
    </row>
    <row r="246" spans="6:9" ht="12.75">
      <c r="F246" s="161"/>
      <c r="G246" s="161"/>
      <c r="H246" s="161"/>
      <c r="I246" s="161"/>
    </row>
    <row r="247" spans="6:9" ht="12.75">
      <c r="F247" s="161"/>
      <c r="G247" s="161"/>
      <c r="H247" s="161"/>
      <c r="I247" s="161"/>
    </row>
    <row r="248" spans="6:9" ht="12.75">
      <c r="F248" s="161"/>
      <c r="G248" s="161"/>
      <c r="H248" s="161"/>
      <c r="I248" s="161"/>
    </row>
    <row r="249" spans="6:9" ht="12.75">
      <c r="F249" s="161"/>
      <c r="G249" s="161"/>
      <c r="H249" s="161"/>
      <c r="I249" s="161"/>
    </row>
    <row r="250" spans="6:9" ht="12.75">
      <c r="F250" s="161"/>
      <c r="G250" s="161"/>
      <c r="H250" s="161"/>
      <c r="I250" s="161"/>
    </row>
    <row r="251" spans="6:9" ht="12.75">
      <c r="F251" s="161"/>
      <c r="G251" s="161"/>
      <c r="H251" s="161"/>
      <c r="I251" s="161"/>
    </row>
    <row r="252" spans="6:9" ht="12.75">
      <c r="F252" s="161"/>
      <c r="G252" s="161"/>
      <c r="H252" s="161"/>
      <c r="I252" s="161"/>
    </row>
    <row r="253" spans="6:9" ht="12.75">
      <c r="F253" s="161"/>
      <c r="G253" s="161"/>
      <c r="H253" s="161"/>
      <c r="I253" s="161"/>
    </row>
    <row r="254" spans="6:9" ht="12.75">
      <c r="F254" s="161"/>
      <c r="G254" s="161"/>
      <c r="H254" s="161"/>
      <c r="I254" s="161"/>
    </row>
    <row r="255" spans="6:9" ht="12.75">
      <c r="F255" s="161"/>
      <c r="G255" s="161"/>
      <c r="H255" s="161"/>
      <c r="I255" s="161"/>
    </row>
    <row r="256" spans="6:9" ht="12.75">
      <c r="F256" s="161"/>
      <c r="G256" s="161"/>
      <c r="H256" s="161"/>
      <c r="I256" s="161"/>
    </row>
    <row r="257" spans="6:9" ht="12.75">
      <c r="F257" s="161"/>
      <c r="G257" s="161"/>
      <c r="H257" s="161"/>
      <c r="I257" s="161"/>
    </row>
    <row r="258" spans="6:9" ht="12.75">
      <c r="F258" s="161"/>
      <c r="G258" s="161"/>
      <c r="H258" s="161"/>
      <c r="I258" s="161"/>
    </row>
    <row r="259" spans="6:9" ht="12.75">
      <c r="F259" s="161"/>
      <c r="G259" s="161"/>
      <c r="H259" s="161"/>
      <c r="I259" s="161"/>
    </row>
    <row r="260" spans="6:9" ht="12.75">
      <c r="F260" s="161"/>
      <c r="G260" s="161"/>
      <c r="H260" s="161"/>
      <c r="I260" s="161"/>
    </row>
    <row r="261" spans="6:9" ht="12.75">
      <c r="F261" s="161"/>
      <c r="G261" s="161"/>
      <c r="H261" s="161"/>
      <c r="I261" s="161"/>
    </row>
    <row r="262" spans="6:9" ht="12.75">
      <c r="F262" s="161"/>
      <c r="G262" s="161"/>
      <c r="H262" s="161"/>
      <c r="I262" s="161"/>
    </row>
    <row r="263" spans="6:9" ht="12.75">
      <c r="F263" s="161"/>
      <c r="G263" s="161"/>
      <c r="H263" s="161"/>
      <c r="I263" s="161"/>
    </row>
    <row r="264" spans="6:9" ht="12.75">
      <c r="F264" s="161"/>
      <c r="G264" s="161"/>
      <c r="H264" s="161"/>
      <c r="I264" s="161"/>
    </row>
    <row r="265" spans="6:9" ht="12.75">
      <c r="F265" s="161"/>
      <c r="G265" s="161"/>
      <c r="H265" s="161"/>
      <c r="I265" s="161"/>
    </row>
    <row r="266" spans="6:9" ht="12.75">
      <c r="F266" s="161"/>
      <c r="G266" s="161"/>
      <c r="H266" s="161"/>
      <c r="I266" s="161"/>
    </row>
    <row r="267" spans="6:9" ht="12.75">
      <c r="F267" s="161"/>
      <c r="G267" s="161"/>
      <c r="H267" s="161"/>
      <c r="I267" s="161"/>
    </row>
    <row r="268" spans="6:9" ht="12.75">
      <c r="F268" s="161"/>
      <c r="G268" s="161"/>
      <c r="H268" s="161"/>
      <c r="I268" s="161"/>
    </row>
    <row r="269" spans="6:9" ht="12.75">
      <c r="F269" s="161"/>
      <c r="G269" s="161"/>
      <c r="H269" s="161"/>
      <c r="I269" s="161"/>
    </row>
    <row r="270" spans="6:9" ht="12.75">
      <c r="F270" s="161"/>
      <c r="G270" s="161"/>
      <c r="H270" s="161"/>
      <c r="I270" s="161"/>
    </row>
    <row r="271" spans="6:9" ht="12.75">
      <c r="F271" s="161"/>
      <c r="G271" s="161"/>
      <c r="H271" s="161"/>
      <c r="I271" s="161"/>
    </row>
    <row r="272" spans="6:9" ht="12.75">
      <c r="F272" s="161"/>
      <c r="G272" s="161"/>
      <c r="H272" s="161"/>
      <c r="I272" s="161"/>
    </row>
    <row r="273" spans="6:9" ht="12.75">
      <c r="F273" s="161"/>
      <c r="G273" s="161"/>
      <c r="H273" s="161"/>
      <c r="I273" s="161"/>
    </row>
    <row r="274" spans="6:9" ht="12.75">
      <c r="F274" s="161"/>
      <c r="G274" s="161"/>
      <c r="H274" s="161"/>
      <c r="I274" s="161"/>
    </row>
    <row r="275" spans="6:9" ht="12.75">
      <c r="F275" s="161"/>
      <c r="G275" s="161"/>
      <c r="H275" s="161"/>
      <c r="I275" s="161"/>
    </row>
    <row r="276" spans="6:9" ht="12.75">
      <c r="F276" s="161"/>
      <c r="G276" s="161"/>
      <c r="H276" s="161"/>
      <c r="I276" s="161"/>
    </row>
    <row r="277" spans="6:9" ht="12.75">
      <c r="F277" s="161"/>
      <c r="G277" s="161"/>
      <c r="H277" s="161"/>
      <c r="I277" s="161"/>
    </row>
    <row r="278" spans="6:9" ht="12.75">
      <c r="F278" s="161"/>
      <c r="G278" s="161"/>
      <c r="H278" s="161"/>
      <c r="I278" s="161"/>
    </row>
    <row r="279" spans="6:9" ht="12.75">
      <c r="F279" s="161"/>
      <c r="G279" s="161"/>
      <c r="H279" s="161"/>
      <c r="I279" s="161"/>
    </row>
    <row r="280" spans="6:9" ht="12.75">
      <c r="F280" s="161"/>
      <c r="G280" s="161"/>
      <c r="H280" s="161"/>
      <c r="I280" s="161"/>
    </row>
    <row r="281" spans="6:9" ht="12.75">
      <c r="F281" s="161"/>
      <c r="G281" s="161"/>
      <c r="H281" s="161"/>
      <c r="I281" s="161"/>
    </row>
    <row r="282" spans="6:9" ht="12.75">
      <c r="F282" s="161"/>
      <c r="G282" s="161"/>
      <c r="H282" s="161"/>
      <c r="I282" s="161"/>
    </row>
    <row r="283" spans="6:9" ht="12.75">
      <c r="F283" s="161"/>
      <c r="G283" s="161"/>
      <c r="H283" s="161"/>
      <c r="I283" s="161"/>
    </row>
    <row r="284" spans="6:9" ht="12.75">
      <c r="F284" s="161"/>
      <c r="G284" s="161"/>
      <c r="H284" s="161"/>
      <c r="I284" s="161"/>
    </row>
    <row r="285" spans="6:9" ht="12.75">
      <c r="F285" s="161"/>
      <c r="G285" s="161"/>
      <c r="H285" s="161"/>
      <c r="I285" s="161"/>
    </row>
    <row r="286" spans="6:9" ht="12.75">
      <c r="F286" s="161"/>
      <c r="G286" s="161"/>
      <c r="H286" s="161"/>
      <c r="I286" s="161"/>
    </row>
    <row r="287" spans="6:9" ht="12.75">
      <c r="F287" s="161"/>
      <c r="G287" s="161"/>
      <c r="H287" s="161"/>
      <c r="I287" s="161"/>
    </row>
    <row r="288" spans="6:9" ht="12.75">
      <c r="F288" s="161"/>
      <c r="G288" s="161"/>
      <c r="H288" s="161"/>
      <c r="I288" s="161"/>
    </row>
    <row r="289" spans="6:9" ht="12.75">
      <c r="F289" s="161"/>
      <c r="G289" s="161"/>
      <c r="H289" s="161"/>
      <c r="I289" s="161"/>
    </row>
    <row r="290" spans="6:9" ht="12.75">
      <c r="F290" s="161"/>
      <c r="G290" s="161"/>
      <c r="H290" s="161"/>
      <c r="I290" s="161"/>
    </row>
    <row r="291" spans="6:9" ht="12.75">
      <c r="F291" s="161"/>
      <c r="G291" s="161"/>
      <c r="H291" s="161"/>
      <c r="I291" s="161"/>
    </row>
    <row r="292" spans="6:9" ht="12.75">
      <c r="F292" s="161"/>
      <c r="G292" s="161"/>
      <c r="H292" s="161"/>
      <c r="I292" s="161"/>
    </row>
    <row r="293" spans="6:9" ht="12.75">
      <c r="F293" s="161"/>
      <c r="G293" s="161"/>
      <c r="H293" s="161"/>
      <c r="I293" s="161"/>
    </row>
    <row r="294" spans="6:9" ht="12.75">
      <c r="F294" s="161"/>
      <c r="G294" s="161"/>
      <c r="H294" s="161"/>
      <c r="I294" s="161"/>
    </row>
    <row r="295" spans="6:9" ht="12.75">
      <c r="F295" s="161"/>
      <c r="G295" s="161"/>
      <c r="H295" s="161"/>
      <c r="I295" s="161"/>
    </row>
    <row r="296" spans="6:9" ht="12.75">
      <c r="F296" s="161"/>
      <c r="G296" s="161"/>
      <c r="H296" s="161"/>
      <c r="I296" s="161"/>
    </row>
    <row r="297" spans="6:9" ht="12.75">
      <c r="F297" s="161"/>
      <c r="G297" s="161"/>
      <c r="H297" s="161"/>
      <c r="I297" s="161"/>
    </row>
    <row r="298" spans="6:9" ht="12.75">
      <c r="F298" s="161"/>
      <c r="G298" s="161"/>
      <c r="H298" s="161"/>
      <c r="I298" s="161"/>
    </row>
    <row r="299" spans="6:9" ht="12.75">
      <c r="F299" s="161"/>
      <c r="G299" s="161"/>
      <c r="H299" s="161"/>
      <c r="I299" s="161"/>
    </row>
    <row r="300" spans="6:9" ht="12.75">
      <c r="F300" s="161"/>
      <c r="G300" s="161"/>
      <c r="H300" s="161"/>
      <c r="I300" s="161"/>
    </row>
    <row r="301" spans="6:9" ht="12.75">
      <c r="F301" s="161"/>
      <c r="G301" s="161"/>
      <c r="H301" s="161"/>
      <c r="I301" s="161"/>
    </row>
    <row r="302" spans="6:9" ht="12.75">
      <c r="F302" s="161"/>
      <c r="G302" s="161"/>
      <c r="H302" s="161"/>
      <c r="I302" s="161"/>
    </row>
    <row r="303" spans="6:9" ht="12.75">
      <c r="F303" s="161"/>
      <c r="G303" s="161"/>
      <c r="H303" s="161"/>
      <c r="I303" s="161"/>
    </row>
    <row r="304" spans="6:9" ht="12.75">
      <c r="F304" s="161"/>
      <c r="G304" s="161"/>
      <c r="H304" s="161"/>
      <c r="I304" s="161"/>
    </row>
    <row r="305" spans="6:9" ht="12.75">
      <c r="F305" s="161"/>
      <c r="G305" s="161"/>
      <c r="H305" s="161"/>
      <c r="I305" s="161"/>
    </row>
    <row r="306" spans="6:9" ht="12.75">
      <c r="F306" s="161"/>
      <c r="G306" s="161"/>
      <c r="H306" s="161"/>
      <c r="I306" s="161"/>
    </row>
    <row r="307" spans="6:9" ht="12.75">
      <c r="F307" s="161"/>
      <c r="G307" s="161"/>
      <c r="H307" s="161"/>
      <c r="I307" s="161"/>
    </row>
    <row r="308" spans="6:9" ht="12.75">
      <c r="F308" s="161"/>
      <c r="G308" s="161"/>
      <c r="H308" s="161"/>
      <c r="I308" s="161"/>
    </row>
    <row r="309" spans="6:9" ht="12.75">
      <c r="F309" s="161"/>
      <c r="G309" s="161"/>
      <c r="H309" s="161"/>
      <c r="I309" s="161"/>
    </row>
    <row r="310" spans="6:9" ht="12.75">
      <c r="F310" s="161"/>
      <c r="G310" s="161"/>
      <c r="H310" s="161"/>
      <c r="I310" s="161"/>
    </row>
    <row r="311" spans="6:9" ht="12.75">
      <c r="F311" s="161"/>
      <c r="G311" s="161"/>
      <c r="H311" s="161"/>
      <c r="I311" s="161"/>
    </row>
    <row r="312" spans="6:9" ht="12.75">
      <c r="F312" s="161"/>
      <c r="G312" s="161"/>
      <c r="H312" s="161"/>
      <c r="I312" s="161"/>
    </row>
    <row r="313" spans="6:9" ht="12.75">
      <c r="F313" s="161"/>
      <c r="G313" s="161"/>
      <c r="H313" s="161"/>
      <c r="I313" s="161"/>
    </row>
    <row r="314" spans="6:9" ht="12.75">
      <c r="F314" s="161"/>
      <c r="G314" s="161"/>
      <c r="H314" s="161"/>
      <c r="I314" s="161"/>
    </row>
    <row r="315" spans="6:9" ht="12.75">
      <c r="F315" s="161"/>
      <c r="G315" s="161"/>
      <c r="H315" s="161"/>
      <c r="I315" s="161"/>
    </row>
    <row r="316" spans="6:9" ht="12.75">
      <c r="F316" s="161"/>
      <c r="G316" s="161"/>
      <c r="H316" s="161"/>
      <c r="I316" s="161"/>
    </row>
    <row r="317" spans="6:9" ht="12.75">
      <c r="F317" s="161"/>
      <c r="G317" s="161"/>
      <c r="H317" s="161"/>
      <c r="I317" s="161"/>
    </row>
    <row r="318" spans="6:9" ht="12.75">
      <c r="F318" s="161"/>
      <c r="G318" s="161"/>
      <c r="H318" s="161"/>
      <c r="I318" s="161"/>
    </row>
    <row r="319" spans="6:9" ht="12.75">
      <c r="F319" s="161"/>
      <c r="G319" s="161"/>
      <c r="H319" s="161"/>
      <c r="I319" s="161"/>
    </row>
    <row r="320" spans="6:9" ht="12.75">
      <c r="F320" s="161"/>
      <c r="G320" s="161"/>
      <c r="H320" s="161"/>
      <c r="I320" s="161"/>
    </row>
    <row r="321" spans="6:9" ht="12.75">
      <c r="F321" s="161"/>
      <c r="G321" s="161"/>
      <c r="H321" s="161"/>
      <c r="I321" s="161"/>
    </row>
    <row r="322" spans="6:9" ht="12.75">
      <c r="F322" s="161"/>
      <c r="G322" s="161"/>
      <c r="H322" s="161"/>
      <c r="I322" s="161"/>
    </row>
    <row r="323" spans="6:9" ht="12.75">
      <c r="F323" s="161"/>
      <c r="G323" s="161"/>
      <c r="H323" s="161"/>
      <c r="I323" s="161"/>
    </row>
    <row r="324" spans="6:9" ht="12.75">
      <c r="F324" s="161"/>
      <c r="G324" s="161"/>
      <c r="H324" s="161"/>
      <c r="I324" s="161"/>
    </row>
    <row r="325" spans="6:9" ht="12.75">
      <c r="F325" s="161"/>
      <c r="G325" s="161"/>
      <c r="H325" s="161"/>
      <c r="I325" s="161"/>
    </row>
    <row r="326" spans="6:9" ht="12.75">
      <c r="F326" s="161"/>
      <c r="G326" s="161"/>
      <c r="H326" s="161"/>
      <c r="I326" s="161"/>
    </row>
    <row r="327" spans="6:9" ht="12.75">
      <c r="F327" s="161"/>
      <c r="G327" s="161"/>
      <c r="H327" s="161"/>
      <c r="I327" s="161"/>
    </row>
    <row r="328" spans="6:9" ht="12.75">
      <c r="F328" s="161"/>
      <c r="G328" s="161"/>
      <c r="H328" s="161"/>
      <c r="I328" s="161"/>
    </row>
    <row r="329" spans="6:9" ht="12.75">
      <c r="F329" s="161"/>
      <c r="G329" s="161"/>
      <c r="H329" s="161"/>
      <c r="I329" s="161"/>
    </row>
    <row r="330" spans="6:9" ht="12.75">
      <c r="F330" s="161"/>
      <c r="G330" s="161"/>
      <c r="H330" s="161"/>
      <c r="I330" s="161"/>
    </row>
    <row r="331" spans="6:9" ht="12.75">
      <c r="F331" s="161"/>
      <c r="G331" s="161"/>
      <c r="H331" s="161"/>
      <c r="I331" s="161"/>
    </row>
    <row r="332" spans="6:9" ht="12.75">
      <c r="F332" s="161"/>
      <c r="G332" s="161"/>
      <c r="H332" s="161"/>
      <c r="I332" s="161"/>
    </row>
    <row r="333" spans="6:9" ht="12.75">
      <c r="F333" s="161"/>
      <c r="G333" s="161"/>
      <c r="H333" s="161"/>
      <c r="I333" s="161"/>
    </row>
    <row r="334" spans="6:9" ht="12.75">
      <c r="F334" s="161"/>
      <c r="G334" s="161"/>
      <c r="H334" s="161"/>
      <c r="I334" s="161"/>
    </row>
    <row r="335" spans="6:9" ht="12.75">
      <c r="F335" s="161"/>
      <c r="G335" s="161"/>
      <c r="H335" s="161"/>
      <c r="I335" s="161"/>
    </row>
    <row r="336" spans="6:9" ht="12.75">
      <c r="F336" s="161"/>
      <c r="G336" s="161"/>
      <c r="H336" s="161"/>
      <c r="I336" s="161"/>
    </row>
    <row r="337" spans="6:9" ht="12.75">
      <c r="F337" s="161"/>
      <c r="G337" s="161"/>
      <c r="H337" s="161"/>
      <c r="I337" s="161"/>
    </row>
    <row r="338" spans="6:9" ht="12.75">
      <c r="F338" s="161"/>
      <c r="G338" s="161"/>
      <c r="H338" s="161"/>
      <c r="I338" s="161"/>
    </row>
    <row r="339" spans="6:9" ht="12.75">
      <c r="F339" s="161"/>
      <c r="G339" s="161"/>
      <c r="H339" s="161"/>
      <c r="I339" s="161"/>
    </row>
    <row r="340" spans="6:9" ht="12.75">
      <c r="F340" s="161"/>
      <c r="G340" s="161"/>
      <c r="H340" s="161"/>
      <c r="I340" s="161"/>
    </row>
    <row r="341" spans="6:9" ht="12.75">
      <c r="F341" s="161"/>
      <c r="G341" s="161"/>
      <c r="H341" s="161"/>
      <c r="I341" s="161"/>
    </row>
    <row r="342" spans="6:9" ht="12.75">
      <c r="F342" s="161"/>
      <c r="G342" s="161"/>
      <c r="H342" s="161"/>
      <c r="I342" s="161"/>
    </row>
    <row r="343" spans="6:9" ht="12.75">
      <c r="F343" s="161"/>
      <c r="G343" s="161"/>
      <c r="H343" s="161"/>
      <c r="I343" s="161"/>
    </row>
    <row r="344" spans="6:9" ht="12.75">
      <c r="F344" s="161"/>
      <c r="G344" s="161"/>
      <c r="H344" s="161"/>
      <c r="I344" s="161"/>
    </row>
    <row r="345" spans="6:9" ht="12.75">
      <c r="F345" s="161"/>
      <c r="G345" s="161"/>
      <c r="H345" s="161"/>
      <c r="I345" s="161"/>
    </row>
    <row r="346" spans="6:9" ht="12.75">
      <c r="F346" s="161"/>
      <c r="G346" s="161"/>
      <c r="H346" s="161"/>
      <c r="I346" s="161"/>
    </row>
    <row r="347" spans="6:9" ht="12.75">
      <c r="F347" s="161"/>
      <c r="G347" s="161"/>
      <c r="H347" s="161"/>
      <c r="I347" s="161"/>
    </row>
    <row r="348" spans="6:9" ht="12.75">
      <c r="F348" s="161"/>
      <c r="G348" s="161"/>
      <c r="H348" s="161"/>
      <c r="I348" s="161"/>
    </row>
    <row r="349" spans="6:9" ht="12.75">
      <c r="F349" s="161"/>
      <c r="G349" s="161"/>
      <c r="H349" s="161"/>
      <c r="I349" s="161"/>
    </row>
    <row r="350" spans="6:9" ht="12.75">
      <c r="F350" s="161"/>
      <c r="G350" s="161"/>
      <c r="H350" s="161"/>
      <c r="I350" s="161"/>
    </row>
    <row r="351" spans="6:9" ht="12.75">
      <c r="F351" s="161"/>
      <c r="G351" s="161"/>
      <c r="H351" s="161"/>
      <c r="I351" s="161"/>
    </row>
    <row r="352" spans="6:9" ht="12.75">
      <c r="F352" s="161"/>
      <c r="G352" s="161"/>
      <c r="H352" s="161"/>
      <c r="I352" s="161"/>
    </row>
    <row r="353" spans="6:9" ht="12.75">
      <c r="F353" s="161"/>
      <c r="G353" s="161"/>
      <c r="H353" s="161"/>
      <c r="I353" s="161"/>
    </row>
    <row r="354" spans="6:9" ht="12.75">
      <c r="F354" s="161"/>
      <c r="G354" s="161"/>
      <c r="H354" s="161"/>
      <c r="I354" s="161"/>
    </row>
    <row r="355" spans="6:9" ht="12.75">
      <c r="F355" s="161"/>
      <c r="G355" s="161"/>
      <c r="H355" s="161"/>
      <c r="I355" s="161"/>
    </row>
    <row r="356" spans="6:9" ht="12.75">
      <c r="F356" s="161"/>
      <c r="G356" s="161"/>
      <c r="H356" s="161"/>
      <c r="I356" s="161"/>
    </row>
    <row r="357" spans="6:9" ht="12.75">
      <c r="F357" s="161"/>
      <c r="G357" s="161"/>
      <c r="H357" s="161"/>
      <c r="I357" s="161"/>
    </row>
    <row r="358" spans="6:9" ht="12.75">
      <c r="F358" s="161"/>
      <c r="G358" s="161"/>
      <c r="H358" s="161"/>
      <c r="I358" s="161"/>
    </row>
    <row r="359" spans="6:9" ht="12.75">
      <c r="F359" s="161"/>
      <c r="G359" s="161"/>
      <c r="H359" s="161"/>
      <c r="I359" s="161"/>
    </row>
    <row r="360" spans="6:9" ht="12.75">
      <c r="F360" s="161"/>
      <c r="G360" s="161"/>
      <c r="H360" s="161"/>
      <c r="I360" s="161"/>
    </row>
    <row r="361" spans="6:9" ht="12.75">
      <c r="F361" s="161"/>
      <c r="G361" s="161"/>
      <c r="H361" s="161"/>
      <c r="I361" s="161"/>
    </row>
    <row r="362" spans="6:9" ht="12.75">
      <c r="F362" s="161"/>
      <c r="G362" s="161"/>
      <c r="H362" s="161"/>
      <c r="I362" s="161"/>
    </row>
    <row r="363" spans="6:9" ht="12.75">
      <c r="F363" s="161"/>
      <c r="G363" s="161"/>
      <c r="H363" s="161"/>
      <c r="I363" s="161"/>
    </row>
    <row r="364" spans="6:9" ht="12.75">
      <c r="F364" s="161"/>
      <c r="G364" s="161"/>
      <c r="H364" s="161"/>
      <c r="I364" s="161"/>
    </row>
    <row r="365" spans="6:9" ht="12.75">
      <c r="F365" s="161"/>
      <c r="G365" s="161"/>
      <c r="H365" s="161"/>
      <c r="I365" s="161"/>
    </row>
    <row r="366" spans="6:9" ht="12.75">
      <c r="F366" s="161"/>
      <c r="G366" s="161"/>
      <c r="H366" s="161"/>
      <c r="I366" s="161"/>
    </row>
    <row r="367" spans="6:9" ht="12.75">
      <c r="F367" s="161"/>
      <c r="G367" s="161"/>
      <c r="H367" s="161"/>
      <c r="I367" s="161"/>
    </row>
    <row r="368" spans="6:9" ht="12.75">
      <c r="F368" s="161"/>
      <c r="G368" s="161"/>
      <c r="H368" s="161"/>
      <c r="I368" s="161"/>
    </row>
    <row r="369" spans="6:9" ht="12.75">
      <c r="F369" s="161"/>
      <c r="G369" s="161"/>
      <c r="H369" s="161"/>
      <c r="I369" s="161"/>
    </row>
    <row r="370" spans="6:9" ht="12.75">
      <c r="F370" s="161"/>
      <c r="G370" s="161"/>
      <c r="H370" s="161"/>
      <c r="I370" s="161"/>
    </row>
    <row r="371" spans="6:9" ht="12.75">
      <c r="F371" s="161"/>
      <c r="G371" s="161"/>
      <c r="H371" s="161"/>
      <c r="I371" s="161"/>
    </row>
    <row r="372" spans="6:9" ht="12.75">
      <c r="F372" s="161"/>
      <c r="G372" s="161"/>
      <c r="H372" s="161"/>
      <c r="I372" s="161"/>
    </row>
    <row r="373" spans="6:9" ht="12.75">
      <c r="F373" s="161"/>
      <c r="G373" s="161"/>
      <c r="H373" s="161"/>
      <c r="I373" s="161"/>
    </row>
    <row r="374" spans="6:9" ht="12.75">
      <c r="F374" s="161"/>
      <c r="G374" s="161"/>
      <c r="H374" s="161"/>
      <c r="I374" s="161"/>
    </row>
    <row r="375" spans="6:9" ht="12.75">
      <c r="F375" s="161"/>
      <c r="G375" s="161"/>
      <c r="H375" s="161"/>
      <c r="I375" s="161"/>
    </row>
    <row r="376" spans="6:9" ht="12.75">
      <c r="F376" s="161"/>
      <c r="G376" s="161"/>
      <c r="H376" s="161"/>
      <c r="I376" s="161"/>
    </row>
    <row r="377" spans="6:9" ht="12.75">
      <c r="F377" s="161"/>
      <c r="G377" s="161"/>
      <c r="H377" s="161"/>
      <c r="I377" s="161"/>
    </row>
    <row r="378" spans="6:9" ht="12.75">
      <c r="F378" s="161"/>
      <c r="G378" s="161"/>
      <c r="H378" s="161"/>
      <c r="I378" s="161"/>
    </row>
    <row r="379" spans="6:9" ht="12.75">
      <c r="F379" s="161"/>
      <c r="G379" s="161"/>
      <c r="H379" s="161"/>
      <c r="I379" s="161"/>
    </row>
    <row r="380" spans="6:9" ht="12.75">
      <c r="F380" s="161"/>
      <c r="G380" s="161"/>
      <c r="H380" s="161"/>
      <c r="I380" s="161"/>
    </row>
    <row r="381" spans="6:9" ht="12.75">
      <c r="F381" s="161"/>
      <c r="G381" s="161"/>
      <c r="H381" s="161"/>
      <c r="I381" s="161"/>
    </row>
    <row r="382" spans="6:9" ht="12.75">
      <c r="F382" s="161"/>
      <c r="G382" s="161"/>
      <c r="H382" s="161"/>
      <c r="I382" s="161"/>
    </row>
    <row r="383" spans="6:9" ht="12.75">
      <c r="F383" s="161"/>
      <c r="G383" s="161"/>
      <c r="H383" s="161"/>
      <c r="I383" s="161"/>
    </row>
    <row r="384" spans="6:9" ht="12.75">
      <c r="F384" s="161"/>
      <c r="G384" s="161"/>
      <c r="H384" s="161"/>
      <c r="I384" s="161"/>
    </row>
    <row r="385" spans="6:9" ht="12.75">
      <c r="F385" s="161"/>
      <c r="G385" s="161"/>
      <c r="H385" s="161"/>
      <c r="I385" s="161"/>
    </row>
    <row r="386" spans="6:9" ht="12.75">
      <c r="F386" s="161"/>
      <c r="G386" s="161"/>
      <c r="H386" s="161"/>
      <c r="I386" s="161"/>
    </row>
    <row r="387" spans="6:9" ht="12.75">
      <c r="F387" s="161"/>
      <c r="G387" s="161"/>
      <c r="H387" s="161"/>
      <c r="I387" s="161"/>
    </row>
    <row r="388" spans="6:9" ht="12.75">
      <c r="F388" s="161"/>
      <c r="G388" s="161"/>
      <c r="H388" s="161"/>
      <c r="I388" s="161"/>
    </row>
    <row r="389" spans="6:9" ht="12.75">
      <c r="F389" s="161"/>
      <c r="G389" s="161"/>
      <c r="H389" s="161"/>
      <c r="I389" s="161"/>
    </row>
    <row r="390" spans="6:9" ht="12.75">
      <c r="F390" s="161"/>
      <c r="G390" s="161"/>
      <c r="H390" s="161"/>
      <c r="I390" s="161"/>
    </row>
    <row r="391" spans="6:9" ht="12.75">
      <c r="F391" s="161"/>
      <c r="G391" s="161"/>
      <c r="H391" s="161"/>
      <c r="I391" s="161"/>
    </row>
    <row r="392" spans="6:9" ht="12.75">
      <c r="F392" s="161"/>
      <c r="G392" s="161"/>
      <c r="H392" s="161"/>
      <c r="I392" s="161"/>
    </row>
    <row r="393" spans="6:9" ht="12.75">
      <c r="F393" s="161"/>
      <c r="G393" s="161"/>
      <c r="H393" s="161"/>
      <c r="I393" s="161"/>
    </row>
    <row r="394" spans="6:9" ht="12.75">
      <c r="F394" s="161"/>
      <c r="G394" s="161"/>
      <c r="H394" s="161"/>
      <c r="I394" s="161"/>
    </row>
    <row r="395" spans="6:9" ht="12.75">
      <c r="F395" s="161"/>
      <c r="G395" s="161"/>
      <c r="H395" s="161"/>
      <c r="I395" s="161"/>
    </row>
    <row r="396" spans="6:9" ht="12.75">
      <c r="F396" s="161"/>
      <c r="G396" s="161"/>
      <c r="H396" s="161"/>
      <c r="I396" s="161"/>
    </row>
    <row r="397" spans="6:9" ht="12.75">
      <c r="F397" s="161"/>
      <c r="G397" s="161"/>
      <c r="H397" s="161"/>
      <c r="I397" s="161"/>
    </row>
    <row r="398" spans="6:9" ht="12.75">
      <c r="F398" s="161"/>
      <c r="G398" s="161"/>
      <c r="H398" s="161"/>
      <c r="I398" s="161"/>
    </row>
    <row r="399" spans="6:9" ht="12.75">
      <c r="F399" s="161"/>
      <c r="G399" s="161"/>
      <c r="H399" s="161"/>
      <c r="I399" s="161"/>
    </row>
    <row r="400" spans="6:9" ht="12.75">
      <c r="F400" s="161"/>
      <c r="G400" s="161"/>
      <c r="H400" s="161"/>
      <c r="I400" s="161"/>
    </row>
    <row r="401" spans="6:9" ht="12.75">
      <c r="F401" s="161"/>
      <c r="G401" s="161"/>
      <c r="H401" s="161"/>
      <c r="I401" s="161"/>
    </row>
    <row r="402" spans="6:9" ht="12.75">
      <c r="F402" s="161"/>
      <c r="G402" s="161"/>
      <c r="H402" s="161"/>
      <c r="I402" s="161"/>
    </row>
    <row r="403" spans="6:9" ht="12.75">
      <c r="F403" s="161"/>
      <c r="G403" s="161"/>
      <c r="H403" s="161"/>
      <c r="I403" s="161"/>
    </row>
    <row r="404" spans="6:9" ht="12.75">
      <c r="F404" s="161"/>
      <c r="G404" s="161"/>
      <c r="H404" s="161"/>
      <c r="I404" s="161"/>
    </row>
    <row r="405" spans="6:9" ht="12.75">
      <c r="F405" s="161"/>
      <c r="G405" s="161"/>
      <c r="H405" s="161"/>
      <c r="I405" s="161"/>
    </row>
    <row r="406" spans="6:9" ht="12.75">
      <c r="F406" s="161"/>
      <c r="G406" s="161"/>
      <c r="H406" s="161"/>
      <c r="I406" s="161"/>
    </row>
    <row r="407" spans="6:9" ht="12.75">
      <c r="F407" s="161"/>
      <c r="G407" s="161"/>
      <c r="H407" s="161"/>
      <c r="I407" s="161"/>
    </row>
    <row r="408" spans="6:9" ht="12.75">
      <c r="F408" s="161"/>
      <c r="G408" s="161"/>
      <c r="H408" s="161"/>
      <c r="I408" s="161"/>
    </row>
    <row r="409" spans="6:9" ht="12.75">
      <c r="F409" s="161"/>
      <c r="G409" s="161"/>
      <c r="H409" s="161"/>
      <c r="I409" s="161"/>
    </row>
    <row r="410" spans="6:9" ht="12.75">
      <c r="F410" s="161"/>
      <c r="G410" s="161"/>
      <c r="H410" s="161"/>
      <c r="I410" s="161"/>
    </row>
    <row r="411" spans="6:9" ht="12.75">
      <c r="F411" s="161"/>
      <c r="G411" s="161"/>
      <c r="H411" s="161"/>
      <c r="I411" s="161"/>
    </row>
    <row r="412" spans="6:9" ht="12.75">
      <c r="F412" s="161"/>
      <c r="G412" s="161"/>
      <c r="H412" s="161"/>
      <c r="I412" s="161"/>
    </row>
    <row r="413" spans="6:9" ht="12.75">
      <c r="F413" s="161"/>
      <c r="G413" s="161"/>
      <c r="H413" s="161"/>
      <c r="I413" s="161"/>
    </row>
    <row r="414" spans="6:9" ht="12.75">
      <c r="F414" s="161"/>
      <c r="G414" s="161"/>
      <c r="H414" s="161"/>
      <c r="I414" s="161"/>
    </row>
    <row r="415" spans="6:9" ht="12.75">
      <c r="F415" s="161"/>
      <c r="G415" s="161"/>
      <c r="H415" s="161"/>
      <c r="I415" s="161"/>
    </row>
    <row r="416" spans="6:9" ht="12.75">
      <c r="F416" s="161"/>
      <c r="G416" s="161"/>
      <c r="H416" s="161"/>
      <c r="I416" s="161"/>
    </row>
    <row r="417" spans="6:9" ht="12.75">
      <c r="F417" s="161"/>
      <c r="G417" s="161"/>
      <c r="H417" s="161"/>
      <c r="I417" s="161"/>
    </row>
    <row r="418" spans="6:9" ht="12.75">
      <c r="F418" s="161"/>
      <c r="G418" s="161"/>
      <c r="H418" s="161"/>
      <c r="I418" s="161"/>
    </row>
    <row r="419" spans="6:9" ht="12.75">
      <c r="F419" s="161"/>
      <c r="G419" s="161"/>
      <c r="H419" s="161"/>
      <c r="I419" s="161"/>
    </row>
    <row r="420" spans="6:9" ht="12.75">
      <c r="F420" s="161"/>
      <c r="G420" s="161"/>
      <c r="H420" s="161"/>
      <c r="I420" s="161"/>
    </row>
    <row r="421" spans="6:9" ht="12.75">
      <c r="F421" s="161"/>
      <c r="G421" s="161"/>
      <c r="H421" s="161"/>
      <c r="I421" s="161"/>
    </row>
    <row r="422" spans="6:9" ht="12.75">
      <c r="F422" s="161"/>
      <c r="G422" s="161"/>
      <c r="H422" s="161"/>
      <c r="I422" s="161"/>
    </row>
    <row r="423" spans="6:9" ht="12.75">
      <c r="F423" s="161"/>
      <c r="G423" s="161"/>
      <c r="H423" s="161"/>
      <c r="I423" s="161"/>
    </row>
    <row r="424" spans="6:9" ht="12.75">
      <c r="F424" s="161"/>
      <c r="G424" s="161"/>
      <c r="H424" s="161"/>
      <c r="I424" s="161"/>
    </row>
    <row r="425" spans="6:9" ht="12.75">
      <c r="F425" s="161"/>
      <c r="G425" s="161"/>
      <c r="H425" s="161"/>
      <c r="I425" s="161"/>
    </row>
    <row r="426" spans="6:9" ht="12.75">
      <c r="F426" s="161"/>
      <c r="G426" s="161"/>
      <c r="H426" s="161"/>
      <c r="I426" s="161"/>
    </row>
    <row r="427" spans="6:9" ht="12.75">
      <c r="F427" s="161"/>
      <c r="G427" s="161"/>
      <c r="H427" s="161"/>
      <c r="I427" s="161"/>
    </row>
    <row r="428" spans="6:9" ht="12.75">
      <c r="F428" s="161"/>
      <c r="G428" s="161"/>
      <c r="H428" s="161"/>
      <c r="I428" s="161"/>
    </row>
    <row r="429" spans="6:9" ht="12.75">
      <c r="F429" s="161"/>
      <c r="G429" s="161"/>
      <c r="H429" s="161"/>
      <c r="I429" s="161"/>
    </row>
    <row r="430" spans="6:9" ht="12.75">
      <c r="F430" s="161"/>
      <c r="G430" s="161"/>
      <c r="H430" s="161"/>
      <c r="I430" s="161"/>
    </row>
    <row r="431" spans="6:9" ht="12.75">
      <c r="F431" s="161"/>
      <c r="G431" s="161"/>
      <c r="H431" s="161"/>
      <c r="I431" s="161"/>
    </row>
    <row r="432" spans="6:9" ht="12.75">
      <c r="F432" s="161"/>
      <c r="G432" s="161"/>
      <c r="H432" s="161"/>
      <c r="I432" s="161"/>
    </row>
    <row r="433" spans="6:9" ht="12.75">
      <c r="F433" s="161"/>
      <c r="G433" s="161"/>
      <c r="H433" s="161"/>
      <c r="I433" s="161"/>
    </row>
    <row r="434" spans="6:9" ht="12.75">
      <c r="F434" s="161"/>
      <c r="G434" s="161"/>
      <c r="H434" s="161"/>
      <c r="I434" s="161"/>
    </row>
    <row r="435" spans="6:9" ht="12.75">
      <c r="F435" s="161"/>
      <c r="G435" s="161"/>
      <c r="H435" s="161"/>
      <c r="I435" s="161"/>
    </row>
    <row r="436" spans="6:9" ht="12.75">
      <c r="F436" s="161"/>
      <c r="G436" s="161"/>
      <c r="H436" s="161"/>
      <c r="I436" s="161"/>
    </row>
    <row r="437" spans="6:9" ht="12.75">
      <c r="F437" s="161"/>
      <c r="G437" s="161"/>
      <c r="H437" s="161"/>
      <c r="I437" s="161"/>
    </row>
    <row r="438" spans="6:9" ht="12.75">
      <c r="F438" s="161"/>
      <c r="G438" s="161"/>
      <c r="H438" s="161"/>
      <c r="I438" s="161"/>
    </row>
    <row r="439" spans="6:9" ht="12.75">
      <c r="F439" s="161"/>
      <c r="G439" s="161"/>
      <c r="H439" s="161"/>
      <c r="I439" s="161"/>
    </row>
    <row r="440" spans="6:9" ht="12.75">
      <c r="F440" s="161"/>
      <c r="G440" s="161"/>
      <c r="H440" s="161"/>
      <c r="I440" s="161"/>
    </row>
    <row r="441" spans="6:9" ht="12.75">
      <c r="F441" s="161"/>
      <c r="G441" s="161"/>
      <c r="H441" s="161"/>
      <c r="I441" s="161"/>
    </row>
    <row r="442" spans="6:9" ht="12.75">
      <c r="F442" s="161"/>
      <c r="G442" s="161"/>
      <c r="H442" s="161"/>
      <c r="I442" s="161"/>
    </row>
    <row r="443" spans="6:9" ht="12.75">
      <c r="F443" s="161"/>
      <c r="G443" s="161"/>
      <c r="H443" s="161"/>
      <c r="I443" s="161"/>
    </row>
    <row r="444" spans="6:9" ht="12.75">
      <c r="F444" s="161"/>
      <c r="G444" s="161"/>
      <c r="H444" s="161"/>
      <c r="I444" s="161"/>
    </row>
    <row r="445" spans="6:9" ht="12.75">
      <c r="F445" s="161"/>
      <c r="G445" s="161"/>
      <c r="H445" s="161"/>
      <c r="I445" s="161"/>
    </row>
    <row r="446" spans="6:9" ht="12.75">
      <c r="F446" s="161"/>
      <c r="G446" s="161"/>
      <c r="H446" s="161"/>
      <c r="I446" s="161"/>
    </row>
    <row r="447" spans="6:9" ht="12.75">
      <c r="F447" s="161"/>
      <c r="G447" s="161"/>
      <c r="H447" s="161"/>
      <c r="I447" s="161"/>
    </row>
    <row r="448" spans="6:9" ht="12.75">
      <c r="F448" s="161"/>
      <c r="G448" s="161"/>
      <c r="H448" s="161"/>
      <c r="I448" s="161"/>
    </row>
    <row r="449" spans="6:9" ht="12.75">
      <c r="F449" s="161"/>
      <c r="G449" s="161"/>
      <c r="H449" s="161"/>
      <c r="I449" s="161"/>
    </row>
    <row r="450" spans="6:9" ht="12.75">
      <c r="F450" s="161"/>
      <c r="G450" s="161"/>
      <c r="H450" s="161"/>
      <c r="I450" s="161"/>
    </row>
    <row r="451" spans="6:9" ht="12.75">
      <c r="F451" s="161"/>
      <c r="G451" s="161"/>
      <c r="H451" s="161"/>
      <c r="I451" s="161"/>
    </row>
    <row r="452" spans="6:9" ht="12.75">
      <c r="F452" s="161"/>
      <c r="G452" s="161"/>
      <c r="H452" s="161"/>
      <c r="I452" s="161"/>
    </row>
    <row r="453" spans="6:9" ht="12.75">
      <c r="F453" s="161"/>
      <c r="G453" s="161"/>
      <c r="H453" s="161"/>
      <c r="I453" s="161"/>
    </row>
    <row r="454" spans="6:9" ht="12.75">
      <c r="F454" s="161"/>
      <c r="G454" s="161"/>
      <c r="H454" s="161"/>
      <c r="I454" s="161"/>
    </row>
    <row r="455" spans="6:9" ht="12.75">
      <c r="F455" s="161"/>
      <c r="G455" s="161"/>
      <c r="H455" s="161"/>
      <c r="I455" s="161"/>
    </row>
    <row r="456" spans="6:9" ht="12.75">
      <c r="F456" s="161"/>
      <c r="G456" s="161"/>
      <c r="H456" s="161"/>
      <c r="I456" s="161"/>
    </row>
    <row r="457" spans="6:9" ht="12.75">
      <c r="F457" s="161"/>
      <c r="G457" s="161"/>
      <c r="H457" s="161"/>
      <c r="I457" s="161"/>
    </row>
    <row r="458" spans="6:9" ht="12.75">
      <c r="F458" s="161"/>
      <c r="G458" s="161"/>
      <c r="H458" s="161"/>
      <c r="I458" s="161"/>
    </row>
    <row r="459" spans="6:9" ht="12.75">
      <c r="F459" s="161"/>
      <c r="G459" s="161"/>
      <c r="H459" s="161"/>
      <c r="I459" s="161"/>
    </row>
    <row r="460" spans="6:9" ht="12.75">
      <c r="F460" s="161"/>
      <c r="G460" s="161"/>
      <c r="H460" s="161"/>
      <c r="I460" s="161"/>
    </row>
    <row r="461" spans="6:9" ht="12.75">
      <c r="F461" s="161"/>
      <c r="G461" s="161"/>
      <c r="H461" s="161"/>
      <c r="I461" s="161"/>
    </row>
    <row r="462" spans="6:9" ht="12.75">
      <c r="F462" s="161"/>
      <c r="G462" s="161"/>
      <c r="H462" s="161"/>
      <c r="I462" s="161"/>
    </row>
    <row r="463" spans="6:9" ht="12.75">
      <c r="F463" s="161"/>
      <c r="G463" s="161"/>
      <c r="H463" s="161"/>
      <c r="I463" s="161"/>
    </row>
    <row r="464" spans="6:9" ht="12.75">
      <c r="F464" s="161"/>
      <c r="G464" s="161"/>
      <c r="H464" s="161"/>
      <c r="I464" s="161"/>
    </row>
    <row r="465" spans="6:9" ht="12.75">
      <c r="F465" s="161"/>
      <c r="G465" s="161"/>
      <c r="H465" s="161"/>
      <c r="I465" s="161"/>
    </row>
    <row r="466" spans="6:9" ht="12.75">
      <c r="F466" s="161"/>
      <c r="G466" s="161"/>
      <c r="H466" s="161"/>
      <c r="I466" s="161"/>
    </row>
    <row r="467" spans="6:9" ht="12.75">
      <c r="F467" s="161"/>
      <c r="G467" s="161"/>
      <c r="H467" s="161"/>
      <c r="I467" s="161"/>
    </row>
    <row r="468" spans="6:9" ht="12.75">
      <c r="F468" s="161"/>
      <c r="G468" s="161"/>
      <c r="H468" s="161"/>
      <c r="I468" s="161"/>
    </row>
    <row r="469" spans="6:9" ht="12.75">
      <c r="F469" s="161"/>
      <c r="G469" s="161"/>
      <c r="H469" s="161"/>
      <c r="I469" s="161"/>
    </row>
    <row r="470" spans="6:9" ht="12.75">
      <c r="F470" s="161"/>
      <c r="G470" s="161"/>
      <c r="H470" s="161"/>
      <c r="I470" s="161"/>
    </row>
    <row r="471" spans="6:9" ht="12.75">
      <c r="F471" s="161"/>
      <c r="G471" s="161"/>
      <c r="H471" s="161"/>
      <c r="I471" s="161"/>
    </row>
    <row r="472" spans="6:9" ht="12.75">
      <c r="F472" s="161"/>
      <c r="G472" s="161"/>
      <c r="H472" s="161"/>
      <c r="I472" s="161"/>
    </row>
    <row r="473" spans="6:9" ht="12.75">
      <c r="F473" s="161"/>
      <c r="G473" s="161"/>
      <c r="H473" s="161"/>
      <c r="I473" s="161"/>
    </row>
    <row r="474" spans="6:9" ht="12.75">
      <c r="F474" s="161"/>
      <c r="G474" s="161"/>
      <c r="H474" s="161"/>
      <c r="I474" s="161"/>
    </row>
    <row r="475" spans="6:9" ht="12.75">
      <c r="F475" s="161"/>
      <c r="G475" s="161"/>
      <c r="H475" s="161"/>
      <c r="I475" s="161"/>
    </row>
    <row r="476" spans="6:9" ht="12.75">
      <c r="F476" s="161"/>
      <c r="G476" s="161"/>
      <c r="H476" s="161"/>
      <c r="I476" s="161"/>
    </row>
    <row r="477" spans="6:9" ht="12.75">
      <c r="F477" s="161"/>
      <c r="G477" s="161"/>
      <c r="H477" s="161"/>
      <c r="I477" s="161"/>
    </row>
    <row r="478" spans="6:9" ht="12.75">
      <c r="F478" s="161"/>
      <c r="G478" s="161"/>
      <c r="H478" s="161"/>
      <c r="I478" s="161"/>
    </row>
    <row r="479" spans="6:9" ht="12.75">
      <c r="F479" s="161"/>
      <c r="G479" s="161"/>
      <c r="H479" s="161"/>
      <c r="I479" s="161"/>
    </row>
    <row r="480" spans="6:9" ht="12.75">
      <c r="F480" s="161"/>
      <c r="G480" s="161"/>
      <c r="H480" s="161"/>
      <c r="I480" s="161"/>
    </row>
    <row r="481" spans="6:9" ht="12.75">
      <c r="F481" s="161"/>
      <c r="G481" s="161"/>
      <c r="H481" s="161"/>
      <c r="I481" s="161"/>
    </row>
    <row r="482" spans="6:9" ht="12.75">
      <c r="F482" s="161"/>
      <c r="G482" s="161"/>
      <c r="H482" s="161"/>
      <c r="I482" s="161"/>
    </row>
    <row r="483" spans="6:9" ht="12.75">
      <c r="F483" s="161"/>
      <c r="G483" s="161"/>
      <c r="H483" s="161"/>
      <c r="I483" s="161"/>
    </row>
    <row r="484" spans="6:9" ht="12.75">
      <c r="F484" s="161"/>
      <c r="G484" s="161"/>
      <c r="H484" s="161"/>
      <c r="I484" s="161"/>
    </row>
    <row r="485" spans="6:9" ht="12.75">
      <c r="F485" s="161"/>
      <c r="G485" s="161"/>
      <c r="H485" s="161"/>
      <c r="I485" s="161"/>
    </row>
    <row r="486" spans="6:9" ht="12.75">
      <c r="F486" s="161"/>
      <c r="G486" s="161"/>
      <c r="H486" s="161"/>
      <c r="I486" s="161"/>
    </row>
    <row r="487" spans="6:9" ht="12.75">
      <c r="F487" s="161"/>
      <c r="G487" s="161"/>
      <c r="H487" s="161"/>
      <c r="I487" s="161"/>
    </row>
    <row r="488" spans="6:9" ht="12.75">
      <c r="F488" s="161"/>
      <c r="G488" s="161"/>
      <c r="H488" s="161"/>
      <c r="I488" s="161"/>
    </row>
    <row r="489" spans="6:9" ht="12.75">
      <c r="F489" s="161"/>
      <c r="G489" s="161"/>
      <c r="H489" s="161"/>
      <c r="I489" s="161"/>
    </row>
    <row r="490" spans="6:9" ht="12.75">
      <c r="F490" s="161"/>
      <c r="G490" s="161"/>
      <c r="H490" s="161"/>
      <c r="I490" s="161"/>
    </row>
    <row r="491" spans="6:9" ht="12.75">
      <c r="F491" s="161"/>
      <c r="G491" s="161"/>
      <c r="H491" s="161"/>
      <c r="I491" s="161"/>
    </row>
    <row r="492" spans="6:9" ht="12.75">
      <c r="F492" s="161"/>
      <c r="G492" s="161"/>
      <c r="H492" s="161"/>
      <c r="I492" s="161"/>
    </row>
    <row r="493" spans="6:9" ht="12.75">
      <c r="F493" s="161"/>
      <c r="G493" s="161"/>
      <c r="H493" s="161"/>
      <c r="I493" s="161"/>
    </row>
    <row r="494" spans="6:9" ht="12.75">
      <c r="F494" s="161"/>
      <c r="G494" s="161"/>
      <c r="H494" s="161"/>
      <c r="I494" s="161"/>
    </row>
    <row r="495" spans="6:9" ht="12.75">
      <c r="F495" s="161"/>
      <c r="G495" s="161"/>
      <c r="H495" s="161"/>
      <c r="I495" s="161"/>
    </row>
    <row r="496" spans="6:9" ht="12.75">
      <c r="F496" s="161"/>
      <c r="G496" s="161"/>
      <c r="H496" s="161"/>
      <c r="I496" s="161"/>
    </row>
    <row r="497" spans="6:9" ht="12.75">
      <c r="F497" s="161"/>
      <c r="G497" s="161"/>
      <c r="H497" s="161"/>
      <c r="I497" s="161"/>
    </row>
    <row r="498" spans="6:9" ht="12.75">
      <c r="F498" s="161"/>
      <c r="G498" s="161"/>
      <c r="H498" s="161"/>
      <c r="I498" s="161"/>
    </row>
    <row r="499" spans="6:9" ht="12.75">
      <c r="F499" s="161"/>
      <c r="G499" s="161"/>
      <c r="H499" s="161"/>
      <c r="I499" s="161"/>
    </row>
    <row r="500" spans="6:9" ht="12.75">
      <c r="F500" s="161"/>
      <c r="G500" s="161"/>
      <c r="H500" s="161"/>
      <c r="I500" s="161"/>
    </row>
    <row r="501" spans="6:9" ht="12.75">
      <c r="F501" s="161"/>
      <c r="G501" s="161"/>
      <c r="H501" s="161"/>
      <c r="I501" s="161"/>
    </row>
    <row r="502" spans="6:9" ht="12.75">
      <c r="F502" s="161"/>
      <c r="G502" s="161"/>
      <c r="H502" s="161"/>
      <c r="I502" s="161"/>
    </row>
    <row r="503" spans="6:9" ht="12.75">
      <c r="F503" s="161"/>
      <c r="G503" s="161"/>
      <c r="H503" s="161"/>
      <c r="I503" s="161"/>
    </row>
    <row r="504" spans="6:9" ht="12.75">
      <c r="F504" s="161"/>
      <c r="G504" s="161"/>
      <c r="H504" s="161"/>
      <c r="I504" s="161"/>
    </row>
    <row r="505" spans="6:9" ht="12.75">
      <c r="F505" s="161"/>
      <c r="G505" s="161"/>
      <c r="H505" s="161"/>
      <c r="I505" s="161"/>
    </row>
    <row r="506" spans="6:9" ht="12.75">
      <c r="F506" s="161"/>
      <c r="G506" s="161"/>
      <c r="H506" s="161"/>
      <c r="I506" s="161"/>
    </row>
    <row r="507" spans="6:9" ht="12.75">
      <c r="F507" s="161"/>
      <c r="G507" s="161"/>
      <c r="H507" s="161"/>
      <c r="I507" s="161"/>
    </row>
    <row r="508" spans="6:9" ht="12.75">
      <c r="F508" s="161"/>
      <c r="G508" s="161"/>
      <c r="H508" s="161"/>
      <c r="I508" s="161"/>
    </row>
    <row r="509" spans="6:9" ht="12.75">
      <c r="F509" s="161"/>
      <c r="G509" s="161"/>
      <c r="H509" s="161"/>
      <c r="I509" s="161"/>
    </row>
    <row r="510" spans="6:9" ht="12.75">
      <c r="F510" s="161"/>
      <c r="G510" s="161"/>
      <c r="H510" s="161"/>
      <c r="I510" s="161"/>
    </row>
    <row r="511" spans="6:9" ht="12.75">
      <c r="F511" s="161"/>
      <c r="G511" s="161"/>
      <c r="H511" s="161"/>
      <c r="I511" s="161"/>
    </row>
    <row r="512" spans="6:9" ht="12.75">
      <c r="F512" s="161"/>
      <c r="G512" s="161"/>
      <c r="H512" s="161"/>
      <c r="I512" s="161"/>
    </row>
    <row r="513" spans="6:9" ht="12.75">
      <c r="F513" s="161"/>
      <c r="G513" s="161"/>
      <c r="H513" s="161"/>
      <c r="I513" s="161"/>
    </row>
    <row r="514" spans="6:9" ht="12.75">
      <c r="F514" s="161"/>
      <c r="G514" s="161"/>
      <c r="H514" s="161"/>
      <c r="I514" s="161"/>
    </row>
    <row r="515" spans="6:9" ht="12.75">
      <c r="F515" s="161"/>
      <c r="G515" s="161"/>
      <c r="H515" s="161"/>
      <c r="I515" s="161"/>
    </row>
    <row r="516" spans="6:9" ht="12.75">
      <c r="F516" s="161"/>
      <c r="G516" s="161"/>
      <c r="H516" s="161"/>
      <c r="I516" s="161"/>
    </row>
    <row r="517" spans="6:9" ht="12.75">
      <c r="F517" s="161"/>
      <c r="G517" s="161"/>
      <c r="H517" s="161"/>
      <c r="I517" s="161"/>
    </row>
    <row r="518" spans="6:9" ht="12.75">
      <c r="F518" s="161"/>
      <c r="G518" s="161"/>
      <c r="H518" s="161"/>
      <c r="I518" s="161"/>
    </row>
    <row r="519" spans="6:9" ht="12.75">
      <c r="F519" s="161"/>
      <c r="G519" s="161"/>
      <c r="H519" s="161"/>
      <c r="I519" s="161"/>
    </row>
    <row r="520" spans="6:9" ht="12.75">
      <c r="F520" s="161"/>
      <c r="G520" s="161"/>
      <c r="H520" s="161"/>
      <c r="I520" s="161"/>
    </row>
    <row r="521" spans="6:9" ht="12.75">
      <c r="F521" s="161"/>
      <c r="G521" s="161"/>
      <c r="H521" s="161"/>
      <c r="I521" s="161"/>
    </row>
    <row r="522" spans="6:9" ht="12.75">
      <c r="F522" s="161"/>
      <c r="G522" s="161"/>
      <c r="H522" s="161"/>
      <c r="I522" s="161"/>
    </row>
    <row r="523" spans="6:9" ht="12.75">
      <c r="F523" s="161"/>
      <c r="G523" s="161"/>
      <c r="H523" s="161"/>
      <c r="I523" s="161"/>
    </row>
    <row r="524" spans="6:9" ht="12.75">
      <c r="F524" s="161"/>
      <c r="G524" s="161"/>
      <c r="H524" s="161"/>
      <c r="I524" s="161"/>
    </row>
    <row r="525" spans="6:9" ht="12.75">
      <c r="F525" s="161"/>
      <c r="G525" s="161"/>
      <c r="H525" s="161"/>
      <c r="I525" s="161"/>
    </row>
    <row r="526" spans="6:9" ht="12.75">
      <c r="F526" s="161"/>
      <c r="G526" s="161"/>
      <c r="H526" s="161"/>
      <c r="I526" s="161"/>
    </row>
    <row r="527" spans="6:9" ht="12.75">
      <c r="F527" s="161"/>
      <c r="G527" s="161"/>
      <c r="H527" s="161"/>
      <c r="I527" s="161"/>
    </row>
    <row r="528" spans="6:9" ht="12.75">
      <c r="F528" s="161"/>
      <c r="G528" s="161"/>
      <c r="H528" s="161"/>
      <c r="I528" s="161"/>
    </row>
    <row r="529" spans="6:9" ht="12.75">
      <c r="F529" s="161"/>
      <c r="G529" s="161"/>
      <c r="H529" s="161"/>
      <c r="I529" s="161"/>
    </row>
    <row r="530" spans="6:9" ht="12.75">
      <c r="F530" s="161"/>
      <c r="G530" s="161"/>
      <c r="H530" s="161"/>
      <c r="I530" s="161"/>
    </row>
    <row r="531" spans="6:9" ht="12.75">
      <c r="F531" s="161"/>
      <c r="G531" s="161"/>
      <c r="H531" s="161"/>
      <c r="I531" s="161"/>
    </row>
    <row r="532" spans="6:9" ht="12.75">
      <c r="F532" s="161"/>
      <c r="G532" s="161"/>
      <c r="H532" s="161"/>
      <c r="I532" s="161"/>
    </row>
    <row r="533" spans="6:9" ht="12.75">
      <c r="F533" s="161"/>
      <c r="G533" s="161"/>
      <c r="H533" s="161"/>
      <c r="I533" s="161"/>
    </row>
    <row r="534" spans="6:9" ht="12.75">
      <c r="F534" s="161"/>
      <c r="G534" s="161"/>
      <c r="H534" s="161"/>
      <c r="I534" s="161"/>
    </row>
  </sheetData>
  <sheetProtection/>
  <mergeCells count="16">
    <mergeCell ref="B34:E34"/>
    <mergeCell ref="A8:A9"/>
    <mergeCell ref="B8:B9"/>
    <mergeCell ref="G1:I1"/>
    <mergeCell ref="B5:I6"/>
    <mergeCell ref="I8:I9"/>
    <mergeCell ref="H8:H9"/>
    <mergeCell ref="E8:E9"/>
    <mergeCell ref="F8:F9"/>
    <mergeCell ref="G8:G9"/>
    <mergeCell ref="C8:C9"/>
    <mergeCell ref="D8:D9"/>
    <mergeCell ref="A22:A26"/>
    <mergeCell ref="B22:B26"/>
    <mergeCell ref="C22:C26"/>
    <mergeCell ref="D22:D26"/>
  </mergeCells>
  <printOptions horizontalCentered="1"/>
  <pageMargins left="0.1968503937007874" right="0.1968503937007874" top="0.8" bottom="0.33" header="0" footer="0.19"/>
  <pageSetup horizontalDpi="600" verticalDpi="600" orientation="landscape" paperSize="9" scale="51" r:id="rId1"/>
  <headerFooter alignWithMargins="0">
    <oddFooter>&amp;C&amp;P</oddFooter>
  </headerFooter>
  <rowBreaks count="1" manualBreakCount="1">
    <brk id="2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4"/>
  <sheetViews>
    <sheetView showZeros="0" view="pageBreakPreview" zoomScale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39.28125" style="191" customWidth="1"/>
    <col min="8" max="8" width="16.7109375" style="191" customWidth="1"/>
    <col min="9" max="9" width="19.28125" style="191" customWidth="1"/>
    <col min="10" max="10" width="20.421875" style="191" customWidth="1"/>
    <col min="11" max="11" width="18.28125" style="191" customWidth="1"/>
    <col min="12" max="16384" width="8.8515625" style="164" customWidth="1"/>
  </cols>
  <sheetData>
    <row r="1" spans="3:11" ht="159.75" customHeight="1">
      <c r="C1" s="162"/>
      <c r="D1" s="162"/>
      <c r="E1" s="163"/>
      <c r="F1" s="162"/>
      <c r="G1" s="162"/>
      <c r="H1" s="162"/>
      <c r="I1" s="698" t="s">
        <v>619</v>
      </c>
      <c r="J1" s="698"/>
      <c r="K1" s="698"/>
    </row>
    <row r="2" spans="3:17" ht="75" customHeight="1">
      <c r="C2" s="162"/>
      <c r="D2" s="697" t="s">
        <v>172</v>
      </c>
      <c r="E2" s="697"/>
      <c r="F2" s="697"/>
      <c r="G2" s="697"/>
      <c r="H2" s="697"/>
      <c r="I2" s="697"/>
      <c r="J2" s="697"/>
      <c r="K2" s="165"/>
      <c r="Q2" s="166"/>
    </row>
    <row r="3" spans="3:23" ht="16.5" customHeight="1" thickBot="1">
      <c r="C3" s="167"/>
      <c r="D3" s="167"/>
      <c r="E3" s="699"/>
      <c r="F3" s="699"/>
      <c r="G3" s="699"/>
      <c r="H3" s="699"/>
      <c r="I3" s="699"/>
      <c r="J3" s="699"/>
      <c r="K3" s="168" t="s">
        <v>359</v>
      </c>
      <c r="W3" s="241"/>
    </row>
    <row r="4" spans="2:11" ht="92.25" customHeight="1" thickBot="1">
      <c r="B4" s="674" t="s">
        <v>545</v>
      </c>
      <c r="C4" s="674" t="s">
        <v>533</v>
      </c>
      <c r="D4" s="674" t="s">
        <v>546</v>
      </c>
      <c r="E4" s="695" t="s">
        <v>532</v>
      </c>
      <c r="F4" s="702" t="s">
        <v>534</v>
      </c>
      <c r="G4" s="702" t="s">
        <v>531</v>
      </c>
      <c r="H4" s="704" t="s">
        <v>535</v>
      </c>
      <c r="I4" s="706" t="s">
        <v>213</v>
      </c>
      <c r="J4" s="700" t="s">
        <v>214</v>
      </c>
      <c r="K4" s="701"/>
    </row>
    <row r="5" spans="2:11" ht="50.25" customHeight="1" thickBot="1">
      <c r="B5" s="675"/>
      <c r="C5" s="675"/>
      <c r="D5" s="675"/>
      <c r="E5" s="696"/>
      <c r="F5" s="703"/>
      <c r="G5" s="703"/>
      <c r="H5" s="705"/>
      <c r="I5" s="707"/>
      <c r="J5" s="459" t="s">
        <v>536</v>
      </c>
      <c r="K5" s="460" t="s">
        <v>537</v>
      </c>
    </row>
    <row r="6" spans="1:11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458">
        <v>6</v>
      </c>
      <c r="H6" s="452">
        <v>7</v>
      </c>
      <c r="I6" s="173">
        <v>8</v>
      </c>
      <c r="J6" s="173">
        <v>9</v>
      </c>
      <c r="K6" s="174">
        <v>10</v>
      </c>
    </row>
    <row r="7" spans="1:11" s="175" customFormat="1" ht="46.5" customHeight="1">
      <c r="A7" s="169"/>
      <c r="B7" s="254" t="s">
        <v>367</v>
      </c>
      <c r="C7" s="255"/>
      <c r="D7" s="255"/>
      <c r="E7" s="256" t="s">
        <v>366</v>
      </c>
      <c r="F7" s="257"/>
      <c r="G7" s="455"/>
      <c r="H7" s="463">
        <f>I7+J7</f>
        <v>6652400</v>
      </c>
      <c r="I7" s="258">
        <f>I8</f>
        <v>6414700</v>
      </c>
      <c r="J7" s="258">
        <f>J8</f>
        <v>237700</v>
      </c>
      <c r="K7" s="281">
        <f>K8</f>
        <v>199000</v>
      </c>
    </row>
    <row r="8" spans="1:11" s="175" customFormat="1" ht="32.25" customHeight="1" thickBot="1">
      <c r="A8" s="169"/>
      <c r="B8" s="259" t="s">
        <v>141</v>
      </c>
      <c r="C8" s="260"/>
      <c r="D8" s="260"/>
      <c r="E8" s="261" t="s">
        <v>366</v>
      </c>
      <c r="F8" s="262"/>
      <c r="G8" s="262"/>
      <c r="H8" s="462">
        <f>I8+J8</f>
        <v>6652400</v>
      </c>
      <c r="I8" s="263">
        <f>SUM(I9:I25)</f>
        <v>6414700</v>
      </c>
      <c r="J8" s="263">
        <f>SUM(J9:J25)</f>
        <v>237700</v>
      </c>
      <c r="K8" s="263">
        <f>SUM(K9:K25)</f>
        <v>199000</v>
      </c>
    </row>
    <row r="9" spans="1:11" s="175" customFormat="1" ht="144" customHeight="1">
      <c r="A9" s="169"/>
      <c r="B9" s="226" t="s">
        <v>145</v>
      </c>
      <c r="C9" s="276" t="s">
        <v>139</v>
      </c>
      <c r="D9" s="277" t="s">
        <v>502</v>
      </c>
      <c r="E9" s="278" t="s">
        <v>144</v>
      </c>
      <c r="F9" s="378" t="s">
        <v>249</v>
      </c>
      <c r="G9" s="377" t="s">
        <v>317</v>
      </c>
      <c r="H9" s="461">
        <f>I9+J9</f>
        <v>38000</v>
      </c>
      <c r="I9" s="279">
        <v>38000</v>
      </c>
      <c r="J9" s="280"/>
      <c r="K9" s="237"/>
    </row>
    <row r="10" spans="1:11" s="175" customFormat="1" ht="84.75" customHeight="1">
      <c r="A10" s="169"/>
      <c r="B10" s="333" t="s">
        <v>484</v>
      </c>
      <c r="C10" s="349" t="s">
        <v>25</v>
      </c>
      <c r="D10" s="98" t="s">
        <v>377</v>
      </c>
      <c r="E10" s="207" t="s">
        <v>485</v>
      </c>
      <c r="F10" s="378" t="s">
        <v>581</v>
      </c>
      <c r="G10" s="377" t="s">
        <v>318</v>
      </c>
      <c r="H10" s="461">
        <f aca="true" t="shared" si="0" ref="H10:H25">I10+J10</f>
        <v>50000</v>
      </c>
      <c r="I10" s="279">
        <v>50000</v>
      </c>
      <c r="J10" s="280"/>
      <c r="K10" s="237"/>
    </row>
    <row r="11" spans="1:11" s="175" customFormat="1" ht="86.25" customHeight="1">
      <c r="A11" s="169"/>
      <c r="B11" s="234" t="s">
        <v>443</v>
      </c>
      <c r="C11" s="480" t="s">
        <v>444</v>
      </c>
      <c r="D11" s="332">
        <v>1090</v>
      </c>
      <c r="E11" s="208" t="s">
        <v>445</v>
      </c>
      <c r="F11" s="377" t="s">
        <v>538</v>
      </c>
      <c r="G11" s="378" t="s">
        <v>539</v>
      </c>
      <c r="H11" s="461">
        <v>450000</v>
      </c>
      <c r="I11" s="239">
        <v>450000</v>
      </c>
      <c r="J11" s="225">
        <v>0</v>
      </c>
      <c r="K11" s="239"/>
    </row>
    <row r="12" spans="1:11" s="175" customFormat="1" ht="78" customHeight="1" hidden="1">
      <c r="A12" s="169"/>
      <c r="B12" s="226"/>
      <c r="C12" s="223"/>
      <c r="D12" s="224"/>
      <c r="E12" s="176" t="s">
        <v>204</v>
      </c>
      <c r="F12" s="242" t="s">
        <v>205</v>
      </c>
      <c r="G12" s="242"/>
      <c r="H12" s="461">
        <f t="shared" si="0"/>
        <v>0</v>
      </c>
      <c r="I12" s="239"/>
      <c r="J12" s="225"/>
      <c r="K12" s="239"/>
    </row>
    <row r="13" spans="1:11" s="175" customFormat="1" ht="77.25" customHeight="1">
      <c r="A13" s="169"/>
      <c r="B13" s="226" t="s">
        <v>128</v>
      </c>
      <c r="C13" s="223">
        <v>6020</v>
      </c>
      <c r="D13" s="224" t="s">
        <v>371</v>
      </c>
      <c r="E13" s="176" t="s">
        <v>129</v>
      </c>
      <c r="F13" s="377" t="s">
        <v>135</v>
      </c>
      <c r="G13" s="378" t="s">
        <v>136</v>
      </c>
      <c r="H13" s="461">
        <v>150000</v>
      </c>
      <c r="I13" s="239">
        <v>150000</v>
      </c>
      <c r="J13" s="225"/>
      <c r="K13" s="238"/>
    </row>
    <row r="14" spans="1:11" s="175" customFormat="1" ht="63.75" customHeight="1">
      <c r="A14" s="169"/>
      <c r="B14" s="234" t="s">
        <v>464</v>
      </c>
      <c r="C14" s="231" t="s">
        <v>285</v>
      </c>
      <c r="D14" s="231" t="s">
        <v>371</v>
      </c>
      <c r="E14" s="108" t="s">
        <v>465</v>
      </c>
      <c r="F14" s="377" t="s">
        <v>552</v>
      </c>
      <c r="G14" s="377" t="s">
        <v>553</v>
      </c>
      <c r="H14" s="461">
        <f t="shared" si="0"/>
        <v>64000</v>
      </c>
      <c r="I14" s="227">
        <v>64000</v>
      </c>
      <c r="J14" s="178"/>
      <c r="K14" s="237"/>
    </row>
    <row r="15" spans="1:11" s="175" customFormat="1" ht="87.75" customHeight="1">
      <c r="A15" s="169"/>
      <c r="B15" s="234" t="s">
        <v>464</v>
      </c>
      <c r="C15" s="231" t="s">
        <v>285</v>
      </c>
      <c r="D15" s="231" t="s">
        <v>371</v>
      </c>
      <c r="E15" s="108" t="s">
        <v>465</v>
      </c>
      <c r="F15" s="377" t="s">
        <v>319</v>
      </c>
      <c r="G15" s="377" t="s">
        <v>320</v>
      </c>
      <c r="H15" s="461">
        <f t="shared" si="0"/>
        <v>3500000</v>
      </c>
      <c r="I15" s="227">
        <v>3500000</v>
      </c>
      <c r="J15" s="178"/>
      <c r="K15" s="237"/>
    </row>
    <row r="16" spans="1:11" s="175" customFormat="1" ht="146.25" customHeight="1" hidden="1">
      <c r="A16" s="169"/>
      <c r="B16" s="231" t="s">
        <v>486</v>
      </c>
      <c r="C16" s="231" t="s">
        <v>487</v>
      </c>
      <c r="D16" s="231" t="s">
        <v>372</v>
      </c>
      <c r="E16" s="108" t="s">
        <v>488</v>
      </c>
      <c r="F16" s="242" t="s">
        <v>49</v>
      </c>
      <c r="G16" s="242"/>
      <c r="H16" s="461">
        <f t="shared" si="0"/>
        <v>0</v>
      </c>
      <c r="I16" s="199"/>
      <c r="J16" s="227"/>
      <c r="K16" s="238"/>
    </row>
    <row r="17" spans="1:11" s="175" customFormat="1" ht="153" customHeight="1">
      <c r="A17" s="169"/>
      <c r="B17" s="234" t="s">
        <v>464</v>
      </c>
      <c r="C17" s="231" t="s">
        <v>285</v>
      </c>
      <c r="D17" s="231" t="s">
        <v>371</v>
      </c>
      <c r="E17" s="108" t="s">
        <v>465</v>
      </c>
      <c r="F17" s="381" t="s">
        <v>603</v>
      </c>
      <c r="G17" s="381" t="s">
        <v>554</v>
      </c>
      <c r="H17" s="461">
        <f t="shared" si="0"/>
        <v>25000</v>
      </c>
      <c r="I17" s="229">
        <v>25000</v>
      </c>
      <c r="J17" s="229"/>
      <c r="K17" s="238"/>
    </row>
    <row r="18" spans="1:11" s="175" customFormat="1" ht="95.25" customHeight="1">
      <c r="A18" s="169"/>
      <c r="B18" s="234" t="s">
        <v>464</v>
      </c>
      <c r="C18" s="231" t="s">
        <v>285</v>
      </c>
      <c r="D18" s="231" t="s">
        <v>371</v>
      </c>
      <c r="E18" s="108" t="s">
        <v>465</v>
      </c>
      <c r="F18" s="381" t="s">
        <v>578</v>
      </c>
      <c r="G18" s="381" t="s">
        <v>579</v>
      </c>
      <c r="H18" s="461">
        <f t="shared" si="0"/>
        <v>39700</v>
      </c>
      <c r="I18" s="229">
        <v>39700</v>
      </c>
      <c r="J18" s="229"/>
      <c r="K18" s="238"/>
    </row>
    <row r="19" spans="1:11" s="175" customFormat="1" ht="87.75" customHeight="1" hidden="1">
      <c r="A19" s="169"/>
      <c r="B19" s="231"/>
      <c r="C19" s="231"/>
      <c r="D19" s="231"/>
      <c r="E19" s="108"/>
      <c r="F19" s="381"/>
      <c r="G19" s="381"/>
      <c r="H19" s="461"/>
      <c r="I19" s="229"/>
      <c r="J19" s="229"/>
      <c r="K19" s="238"/>
    </row>
    <row r="20" spans="1:11" s="175" customFormat="1" ht="65.25" customHeight="1">
      <c r="A20" s="169"/>
      <c r="B20" s="342" t="s">
        <v>472</v>
      </c>
      <c r="C20" s="343" t="s">
        <v>473</v>
      </c>
      <c r="D20" s="343" t="s">
        <v>146</v>
      </c>
      <c r="E20" s="344" t="s">
        <v>147</v>
      </c>
      <c r="F20" s="381" t="s">
        <v>50</v>
      </c>
      <c r="G20" s="381" t="s">
        <v>577</v>
      </c>
      <c r="H20" s="461">
        <f t="shared" si="0"/>
        <v>300000</v>
      </c>
      <c r="I20" s="229">
        <v>300000</v>
      </c>
      <c r="J20" s="200"/>
      <c r="K20" s="237"/>
    </row>
    <row r="21" spans="1:11" s="175" customFormat="1" ht="74.25" customHeight="1" thickBot="1">
      <c r="A21" s="169"/>
      <c r="B21" s="345" t="s">
        <v>261</v>
      </c>
      <c r="C21" s="228" t="s">
        <v>262</v>
      </c>
      <c r="D21" s="346" t="s">
        <v>374</v>
      </c>
      <c r="E21" s="108" t="s">
        <v>263</v>
      </c>
      <c r="F21" s="381" t="s">
        <v>158</v>
      </c>
      <c r="G21" s="381" t="s">
        <v>566</v>
      </c>
      <c r="H21" s="461">
        <v>1728000</v>
      </c>
      <c r="I21" s="229">
        <v>1728000</v>
      </c>
      <c r="J21" s="200"/>
      <c r="K21" s="237"/>
    </row>
    <row r="22" spans="1:17" s="175" customFormat="1" ht="64.5" customHeight="1" thickBot="1">
      <c r="A22" s="169"/>
      <c r="B22" s="345" t="s">
        <v>476</v>
      </c>
      <c r="C22" s="228" t="s">
        <v>477</v>
      </c>
      <c r="D22" s="346" t="s">
        <v>375</v>
      </c>
      <c r="E22" s="108" t="s">
        <v>148</v>
      </c>
      <c r="F22" s="377" t="s">
        <v>43</v>
      </c>
      <c r="G22" s="453" t="s">
        <v>580</v>
      </c>
      <c r="H22" s="461">
        <f t="shared" si="0"/>
        <v>20000</v>
      </c>
      <c r="I22" s="230">
        <v>20000</v>
      </c>
      <c r="J22" s="200"/>
      <c r="K22" s="237"/>
      <c r="Q22" s="456"/>
    </row>
    <row r="23" spans="1:11" s="175" customFormat="1" ht="123" customHeight="1">
      <c r="A23" s="169"/>
      <c r="B23" s="345" t="s">
        <v>480</v>
      </c>
      <c r="C23" s="98" t="s">
        <v>481</v>
      </c>
      <c r="D23" s="98" t="s">
        <v>376</v>
      </c>
      <c r="E23" s="348" t="s">
        <v>482</v>
      </c>
      <c r="F23" s="377" t="s">
        <v>565</v>
      </c>
      <c r="G23" s="377" t="s">
        <v>555</v>
      </c>
      <c r="H23" s="461">
        <f t="shared" si="0"/>
        <v>50000</v>
      </c>
      <c r="I23" s="227">
        <v>50000</v>
      </c>
      <c r="J23" s="178"/>
      <c r="K23" s="237"/>
    </row>
    <row r="24" spans="1:11" s="175" customFormat="1" ht="79.5" customHeight="1">
      <c r="A24" s="169"/>
      <c r="B24" s="98" t="s">
        <v>484</v>
      </c>
      <c r="C24" s="472" t="s">
        <v>25</v>
      </c>
      <c r="D24" s="472" t="s">
        <v>377</v>
      </c>
      <c r="E24" s="473" t="s">
        <v>485</v>
      </c>
      <c r="F24" s="377" t="s">
        <v>133</v>
      </c>
      <c r="G24" s="377" t="s">
        <v>134</v>
      </c>
      <c r="H24" s="461"/>
      <c r="I24" s="229"/>
      <c r="J24" s="229">
        <v>199000</v>
      </c>
      <c r="K24" s="237">
        <v>199000</v>
      </c>
    </row>
    <row r="25" spans="2:11" s="179" customFormat="1" ht="96.75" customHeight="1" thickBot="1">
      <c r="B25" s="98" t="s">
        <v>490</v>
      </c>
      <c r="C25" s="98" t="s">
        <v>491</v>
      </c>
      <c r="D25" s="98" t="s">
        <v>149</v>
      </c>
      <c r="E25" s="207" t="s">
        <v>492</v>
      </c>
      <c r="F25" s="381" t="s">
        <v>556</v>
      </c>
      <c r="G25" s="381" t="s">
        <v>557</v>
      </c>
      <c r="H25" s="461">
        <f t="shared" si="0"/>
        <v>38700</v>
      </c>
      <c r="I25" s="283">
        <v>0</v>
      </c>
      <c r="J25" s="229">
        <v>38700</v>
      </c>
      <c r="K25" s="239"/>
    </row>
    <row r="26" spans="2:11" s="179" customFormat="1" ht="89.25" customHeight="1">
      <c r="B26" s="270" t="s">
        <v>513</v>
      </c>
      <c r="C26" s="286"/>
      <c r="D26" s="286"/>
      <c r="E26" s="287" t="s">
        <v>498</v>
      </c>
      <c r="F26" s="288"/>
      <c r="G26" s="288"/>
      <c r="H26" s="463">
        <f>I26+J26</f>
        <v>1710500</v>
      </c>
      <c r="I26" s="258">
        <f>I27</f>
        <v>1710500</v>
      </c>
      <c r="J26" s="258">
        <f>J32+J34+J28+J30+J31</f>
        <v>0</v>
      </c>
      <c r="K26" s="289"/>
    </row>
    <row r="27" spans="1:11" ht="41.25" thickBot="1">
      <c r="A27" s="164"/>
      <c r="B27" s="259" t="s">
        <v>514</v>
      </c>
      <c r="C27" s="290"/>
      <c r="D27" s="290"/>
      <c r="E27" s="291" t="s">
        <v>498</v>
      </c>
      <c r="F27" s="292"/>
      <c r="G27" s="292"/>
      <c r="H27" s="465">
        <f>I27+J27</f>
        <v>1710500</v>
      </c>
      <c r="I27" s="263">
        <f>SUM(I28:I34)</f>
        <v>1710500</v>
      </c>
      <c r="J27" s="263"/>
      <c r="K27" s="282"/>
    </row>
    <row r="28" spans="2:11" s="180" customFormat="1" ht="129" customHeight="1">
      <c r="B28" s="231" t="s">
        <v>12</v>
      </c>
      <c r="C28" s="231" t="s">
        <v>60</v>
      </c>
      <c r="D28" s="231" t="s">
        <v>500</v>
      </c>
      <c r="E28" s="108" t="s">
        <v>152</v>
      </c>
      <c r="F28" s="382" t="s">
        <v>156</v>
      </c>
      <c r="G28" s="382" t="s">
        <v>558</v>
      </c>
      <c r="H28" s="464">
        <f>I28+J28</f>
        <v>72000</v>
      </c>
      <c r="I28" s="284">
        <v>72000</v>
      </c>
      <c r="J28" s="285"/>
      <c r="K28" s="238"/>
    </row>
    <row r="29" spans="1:11" ht="86.25" customHeight="1">
      <c r="A29" s="164"/>
      <c r="B29" s="231" t="s">
        <v>10</v>
      </c>
      <c r="C29" s="231" t="s">
        <v>508</v>
      </c>
      <c r="D29" s="231" t="s">
        <v>499</v>
      </c>
      <c r="E29" s="108" t="s">
        <v>11</v>
      </c>
      <c r="F29" s="383" t="s">
        <v>583</v>
      </c>
      <c r="G29" s="454" t="s">
        <v>560</v>
      </c>
      <c r="H29" s="464">
        <v>500000</v>
      </c>
      <c r="I29" s="181">
        <v>500000</v>
      </c>
      <c r="J29" s="181"/>
      <c r="K29" s="238"/>
    </row>
    <row r="30" spans="1:11" ht="104.25" customHeight="1">
      <c r="A30" s="164"/>
      <c r="B30" s="231" t="s">
        <v>12</v>
      </c>
      <c r="C30" s="231" t="s">
        <v>60</v>
      </c>
      <c r="D30" s="232" t="s">
        <v>500</v>
      </c>
      <c r="E30" s="177" t="s">
        <v>55</v>
      </c>
      <c r="F30" s="383" t="s">
        <v>583</v>
      </c>
      <c r="G30" s="383" t="s">
        <v>582</v>
      </c>
      <c r="H30" s="464">
        <f aca="true" t="shared" si="1" ref="H30:H37">I30+J30</f>
        <v>779500</v>
      </c>
      <c r="I30" s="245">
        <v>779500</v>
      </c>
      <c r="J30" s="245"/>
      <c r="K30" s="238"/>
    </row>
    <row r="31" spans="1:11" ht="101.25" customHeight="1">
      <c r="A31" s="164"/>
      <c r="B31" s="231" t="s">
        <v>12</v>
      </c>
      <c r="C31" s="231" t="s">
        <v>60</v>
      </c>
      <c r="D31" s="219" t="s">
        <v>500</v>
      </c>
      <c r="E31" s="243" t="s">
        <v>55</v>
      </c>
      <c r="F31" s="384" t="s">
        <v>57</v>
      </c>
      <c r="G31" s="384" t="s">
        <v>584</v>
      </c>
      <c r="H31" s="464">
        <f t="shared" si="1"/>
        <v>120500</v>
      </c>
      <c r="I31" s="220">
        <v>120500</v>
      </c>
      <c r="J31" s="220"/>
      <c r="K31" s="238"/>
    </row>
    <row r="32" spans="1:11" ht="81.75" customHeight="1">
      <c r="A32" s="164"/>
      <c r="B32" s="234" t="s">
        <v>386</v>
      </c>
      <c r="C32" s="231" t="s">
        <v>387</v>
      </c>
      <c r="D32" s="231" t="s">
        <v>502</v>
      </c>
      <c r="E32" s="326" t="s">
        <v>388</v>
      </c>
      <c r="F32" s="385" t="s">
        <v>56</v>
      </c>
      <c r="G32" s="385" t="s">
        <v>585</v>
      </c>
      <c r="H32" s="464">
        <f t="shared" si="1"/>
        <v>68500</v>
      </c>
      <c r="I32" s="245">
        <v>68500</v>
      </c>
      <c r="J32" s="245"/>
      <c r="K32" s="239"/>
    </row>
    <row r="33" spans="1:11" ht="100.5" customHeight="1">
      <c r="A33" s="164"/>
      <c r="B33" s="327" t="s">
        <v>389</v>
      </c>
      <c r="C33" s="327" t="s">
        <v>61</v>
      </c>
      <c r="D33" s="327" t="s">
        <v>502</v>
      </c>
      <c r="E33" s="328" t="s">
        <v>190</v>
      </c>
      <c r="F33" s="384" t="s">
        <v>57</v>
      </c>
      <c r="G33" s="384" t="s">
        <v>584</v>
      </c>
      <c r="H33" s="464">
        <f t="shared" si="1"/>
        <v>60000</v>
      </c>
      <c r="I33" s="358">
        <v>60000</v>
      </c>
      <c r="J33" s="358"/>
      <c r="K33" s="295"/>
    </row>
    <row r="34" spans="1:11" ht="72" customHeight="1" thickBot="1">
      <c r="A34" s="164"/>
      <c r="B34" s="470" t="s">
        <v>461</v>
      </c>
      <c r="C34" s="470" t="s">
        <v>64</v>
      </c>
      <c r="D34" s="470" t="s">
        <v>503</v>
      </c>
      <c r="E34" s="471" t="s">
        <v>192</v>
      </c>
      <c r="F34" s="386" t="s">
        <v>159</v>
      </c>
      <c r="G34" s="386" t="s">
        <v>561</v>
      </c>
      <c r="H34" s="469">
        <f t="shared" si="1"/>
        <v>110000</v>
      </c>
      <c r="I34" s="293">
        <v>110000</v>
      </c>
      <c r="J34" s="294"/>
      <c r="K34" s="295"/>
    </row>
    <row r="35" spans="1:11" ht="85.5" customHeight="1">
      <c r="A35" s="164"/>
      <c r="B35" s="266" t="s">
        <v>392</v>
      </c>
      <c r="C35" s="267"/>
      <c r="D35" s="267"/>
      <c r="E35" s="256" t="s">
        <v>504</v>
      </c>
      <c r="F35" s="288"/>
      <c r="G35" s="466"/>
      <c r="H35" s="463">
        <f t="shared" si="1"/>
        <v>743230</v>
      </c>
      <c r="I35" s="467">
        <f>I36</f>
        <v>743230</v>
      </c>
      <c r="J35" s="297">
        <f>J37+J42+J43+J44+J38</f>
        <v>0</v>
      </c>
      <c r="K35" s="298"/>
    </row>
    <row r="36" spans="1:11" ht="90" customHeight="1" thickBot="1">
      <c r="A36" s="164"/>
      <c r="B36" s="259" t="s">
        <v>393</v>
      </c>
      <c r="C36" s="260"/>
      <c r="D36" s="260"/>
      <c r="E36" s="268" t="s">
        <v>504</v>
      </c>
      <c r="F36" s="292"/>
      <c r="G36" s="269"/>
      <c r="H36" s="465">
        <f t="shared" si="1"/>
        <v>743230</v>
      </c>
      <c r="I36" s="468">
        <f>SUM(I37:I46)</f>
        <v>743230</v>
      </c>
      <c r="J36" s="299"/>
      <c r="K36" s="300"/>
    </row>
    <row r="37" spans="2:11" s="183" customFormat="1" ht="80.25" customHeight="1">
      <c r="B37" s="472" t="s">
        <v>394</v>
      </c>
      <c r="C37" s="472" t="s">
        <v>517</v>
      </c>
      <c r="D37" s="472" t="s">
        <v>368</v>
      </c>
      <c r="E37" s="473" t="s">
        <v>519</v>
      </c>
      <c r="F37" s="378" t="s">
        <v>552</v>
      </c>
      <c r="G37" s="378" t="s">
        <v>553</v>
      </c>
      <c r="H37" s="474">
        <f t="shared" si="1"/>
        <v>52000</v>
      </c>
      <c r="I37" s="237">
        <v>52000</v>
      </c>
      <c r="J37" s="296"/>
      <c r="K37" s="238"/>
    </row>
    <row r="38" spans="2:11" s="183" customFormat="1" ht="77.25" customHeight="1">
      <c r="B38" s="329" t="s">
        <v>412</v>
      </c>
      <c r="C38" s="101" t="s">
        <v>413</v>
      </c>
      <c r="D38" s="101" t="s">
        <v>505</v>
      </c>
      <c r="E38" s="108" t="s">
        <v>414</v>
      </c>
      <c r="F38" s="359" t="s">
        <v>160</v>
      </c>
      <c r="G38" s="359" t="s">
        <v>562</v>
      </c>
      <c r="H38" s="474">
        <f aca="true" t="shared" si="2" ref="H38:H44">I38+J38</f>
        <v>10000</v>
      </c>
      <c r="I38" s="360">
        <v>10000</v>
      </c>
      <c r="J38" s="360"/>
      <c r="K38" s="244"/>
    </row>
    <row r="39" spans="2:11" s="183" customFormat="1" ht="67.5" customHeight="1" hidden="1">
      <c r="B39" s="329" t="s">
        <v>415</v>
      </c>
      <c r="C39" s="101" t="s">
        <v>416</v>
      </c>
      <c r="D39" s="101" t="s">
        <v>506</v>
      </c>
      <c r="E39" s="108" t="s">
        <v>408</v>
      </c>
      <c r="F39" s="373"/>
      <c r="G39" s="373"/>
      <c r="H39" s="474">
        <f t="shared" si="2"/>
        <v>0</v>
      </c>
      <c r="I39" s="361"/>
      <c r="J39" s="361"/>
      <c r="K39" s="239"/>
    </row>
    <row r="40" spans="2:11" s="183" customFormat="1" ht="97.5" customHeight="1">
      <c r="B40" s="331" t="s">
        <v>438</v>
      </c>
      <c r="C40" s="234" t="s">
        <v>85</v>
      </c>
      <c r="D40" s="234" t="s">
        <v>506</v>
      </c>
      <c r="E40" s="209" t="s">
        <v>210</v>
      </c>
      <c r="F40" s="377" t="s">
        <v>321</v>
      </c>
      <c r="G40" s="377" t="s">
        <v>322</v>
      </c>
      <c r="H40" s="474">
        <f t="shared" si="2"/>
        <v>60000</v>
      </c>
      <c r="I40" s="184">
        <v>60000</v>
      </c>
      <c r="J40" s="392"/>
      <c r="K40" s="239"/>
    </row>
    <row r="41" spans="2:11" s="183" customFormat="1" ht="124.5" customHeight="1">
      <c r="B41" s="331" t="s">
        <v>447</v>
      </c>
      <c r="C41" s="231" t="s">
        <v>62</v>
      </c>
      <c r="D41" s="332" t="s">
        <v>125</v>
      </c>
      <c r="E41" s="108" t="s">
        <v>446</v>
      </c>
      <c r="F41" s="378" t="s">
        <v>323</v>
      </c>
      <c r="G41" s="378" t="s">
        <v>324</v>
      </c>
      <c r="H41" s="474">
        <f t="shared" si="2"/>
        <v>180000</v>
      </c>
      <c r="I41" s="237">
        <v>180000</v>
      </c>
      <c r="J41" s="296"/>
      <c r="K41" s="238"/>
    </row>
    <row r="42" spans="2:11" s="183" customFormat="1" ht="96.75" customHeight="1">
      <c r="B42" s="98" t="s">
        <v>449</v>
      </c>
      <c r="C42" s="98" t="s">
        <v>444</v>
      </c>
      <c r="D42" s="98" t="s">
        <v>137</v>
      </c>
      <c r="E42" s="207" t="s">
        <v>445</v>
      </c>
      <c r="F42" s="380" t="s">
        <v>325</v>
      </c>
      <c r="G42" s="380" t="s">
        <v>326</v>
      </c>
      <c r="H42" s="474">
        <f t="shared" si="2"/>
        <v>67914</v>
      </c>
      <c r="I42" s="233">
        <v>67914</v>
      </c>
      <c r="J42" s="182"/>
      <c r="K42" s="238"/>
    </row>
    <row r="43" spans="2:11" s="183" customFormat="1" ht="99.75" customHeight="1">
      <c r="B43" s="98" t="s">
        <v>449</v>
      </c>
      <c r="C43" s="98" t="s">
        <v>444</v>
      </c>
      <c r="D43" s="98" t="s">
        <v>137</v>
      </c>
      <c r="E43" s="207" t="s">
        <v>445</v>
      </c>
      <c r="F43" s="377" t="s">
        <v>131</v>
      </c>
      <c r="G43" s="377" t="s">
        <v>132</v>
      </c>
      <c r="H43" s="474">
        <f t="shared" si="2"/>
        <v>40000</v>
      </c>
      <c r="I43" s="227">
        <v>40000</v>
      </c>
      <c r="J43" s="178"/>
      <c r="K43" s="238"/>
    </row>
    <row r="44" spans="1:11" ht="123" customHeight="1">
      <c r="A44" s="164"/>
      <c r="B44" s="98" t="s">
        <v>449</v>
      </c>
      <c r="C44" s="98" t="s">
        <v>444</v>
      </c>
      <c r="D44" s="98" t="s">
        <v>137</v>
      </c>
      <c r="E44" s="207" t="s">
        <v>445</v>
      </c>
      <c r="F44" s="379" t="s">
        <v>327</v>
      </c>
      <c r="G44" s="379" t="s">
        <v>328</v>
      </c>
      <c r="H44" s="474">
        <f t="shared" si="2"/>
        <v>55000</v>
      </c>
      <c r="I44" s="184">
        <v>55000</v>
      </c>
      <c r="J44" s="184"/>
      <c r="K44" s="238"/>
    </row>
    <row r="45" spans="1:11" ht="62.25" customHeight="1">
      <c r="A45" s="164"/>
      <c r="B45" s="98" t="s">
        <v>449</v>
      </c>
      <c r="C45" s="98" t="s">
        <v>444</v>
      </c>
      <c r="D45" s="98" t="s">
        <v>137</v>
      </c>
      <c r="E45" s="207" t="s">
        <v>445</v>
      </c>
      <c r="F45" s="379" t="s">
        <v>161</v>
      </c>
      <c r="G45" s="379" t="s">
        <v>329</v>
      </c>
      <c r="H45" s="474">
        <v>63040</v>
      </c>
      <c r="I45" s="184">
        <v>63040</v>
      </c>
      <c r="J45" s="184"/>
      <c r="K45" s="239"/>
    </row>
    <row r="46" spans="1:11" ht="75.75" thickBot="1">
      <c r="A46" s="164"/>
      <c r="B46" s="98" t="s">
        <v>449</v>
      </c>
      <c r="C46" s="98" t="s">
        <v>444</v>
      </c>
      <c r="D46" s="98" t="s">
        <v>137</v>
      </c>
      <c r="E46" s="207" t="s">
        <v>445</v>
      </c>
      <c r="F46" s="376" t="s">
        <v>176</v>
      </c>
      <c r="G46" s="376" t="s">
        <v>563</v>
      </c>
      <c r="H46" s="474">
        <v>215276</v>
      </c>
      <c r="I46" s="237">
        <v>215276</v>
      </c>
      <c r="J46" s="237"/>
      <c r="K46" s="362"/>
    </row>
    <row r="47" spans="1:11" ht="81">
      <c r="A47" s="164"/>
      <c r="B47" s="270" t="s">
        <v>150</v>
      </c>
      <c r="C47" s="271"/>
      <c r="D47" s="271"/>
      <c r="E47" s="256" t="s">
        <v>509</v>
      </c>
      <c r="F47" s="272"/>
      <c r="G47" s="272"/>
      <c r="H47" s="475">
        <f>I47+J47</f>
        <v>231340</v>
      </c>
      <c r="I47" s="297">
        <f>I48</f>
        <v>231340</v>
      </c>
      <c r="J47" s="297">
        <f>J49+J50</f>
        <v>0</v>
      </c>
      <c r="K47" s="298"/>
    </row>
    <row r="48" spans="1:11" ht="78.75" thickBot="1">
      <c r="A48" s="164"/>
      <c r="B48" s="259" t="s">
        <v>151</v>
      </c>
      <c r="C48" s="260"/>
      <c r="D48" s="260"/>
      <c r="E48" s="268" t="s">
        <v>509</v>
      </c>
      <c r="F48" s="273"/>
      <c r="G48" s="273"/>
      <c r="H48" s="465">
        <f>I48+J48</f>
        <v>231340</v>
      </c>
      <c r="I48" s="299">
        <f>I49+I50</f>
        <v>231340</v>
      </c>
      <c r="J48" s="299"/>
      <c r="K48" s="300"/>
    </row>
    <row r="49" spans="1:11" ht="75">
      <c r="A49" s="164"/>
      <c r="B49" s="476">
        <v>1014082</v>
      </c>
      <c r="C49" s="477" t="s">
        <v>457</v>
      </c>
      <c r="D49" s="477" t="s">
        <v>211</v>
      </c>
      <c r="E49" s="478" t="s">
        <v>459</v>
      </c>
      <c r="F49" s="375" t="s">
        <v>206</v>
      </c>
      <c r="G49" s="375" t="s">
        <v>540</v>
      </c>
      <c r="H49" s="479">
        <f>I49+J49</f>
        <v>72500</v>
      </c>
      <c r="I49" s="301">
        <v>72500</v>
      </c>
      <c r="J49" s="301"/>
      <c r="K49" s="238"/>
    </row>
    <row r="50" spans="1:11" ht="55.5" customHeight="1" thickBot="1">
      <c r="A50" s="164"/>
      <c r="B50" s="335">
        <v>1014082</v>
      </c>
      <c r="C50" s="231" t="s">
        <v>457</v>
      </c>
      <c r="D50" s="231" t="s">
        <v>211</v>
      </c>
      <c r="E50" s="372" t="s">
        <v>459</v>
      </c>
      <c r="F50" s="374" t="s">
        <v>177</v>
      </c>
      <c r="G50" s="374" t="s">
        <v>564</v>
      </c>
      <c r="H50" s="479">
        <f>I50+J50</f>
        <v>158840</v>
      </c>
      <c r="I50" s="236">
        <v>158840</v>
      </c>
      <c r="J50" s="236"/>
      <c r="K50" s="244"/>
    </row>
    <row r="51" spans="1:11" ht="61.5" hidden="1" thickBot="1">
      <c r="A51" s="164"/>
      <c r="B51" s="270" t="s">
        <v>207</v>
      </c>
      <c r="C51" s="271"/>
      <c r="D51" s="271"/>
      <c r="E51" s="256" t="s">
        <v>20</v>
      </c>
      <c r="F51" s="272"/>
      <c r="G51" s="272"/>
      <c r="H51" s="272"/>
      <c r="I51" s="297">
        <v>22000</v>
      </c>
      <c r="J51" s="297"/>
      <c r="K51" s="298">
        <v>22000</v>
      </c>
    </row>
    <row r="52" spans="1:11" ht="59.25" hidden="1" thickBot="1">
      <c r="A52" s="164"/>
      <c r="B52" s="363" t="s">
        <v>208</v>
      </c>
      <c r="C52" s="364"/>
      <c r="D52" s="364"/>
      <c r="E52" s="365" t="s">
        <v>20</v>
      </c>
      <c r="F52" s="273"/>
      <c r="G52" s="273"/>
      <c r="H52" s="273"/>
      <c r="I52" s="299">
        <v>22000</v>
      </c>
      <c r="J52" s="299"/>
      <c r="K52" s="300">
        <v>22000</v>
      </c>
    </row>
    <row r="53" spans="1:11" ht="19.5" hidden="1" thickBot="1">
      <c r="A53" s="164"/>
      <c r="B53" s="366"/>
      <c r="C53" s="366"/>
      <c r="D53" s="366"/>
      <c r="E53" s="367"/>
      <c r="F53" s="359"/>
      <c r="G53" s="359"/>
      <c r="H53" s="359"/>
      <c r="I53" s="360"/>
      <c r="J53" s="368"/>
      <c r="K53" s="369">
        <v>22000</v>
      </c>
    </row>
    <row r="54" spans="1:11" ht="39.75" customHeight="1">
      <c r="A54" s="164"/>
      <c r="B54" s="270" t="s">
        <v>396</v>
      </c>
      <c r="C54" s="271"/>
      <c r="D54" s="271"/>
      <c r="E54" s="256" t="s">
        <v>512</v>
      </c>
      <c r="F54" s="272"/>
      <c r="G54" s="272"/>
      <c r="H54" s="475">
        <f>H55</f>
        <v>45000</v>
      </c>
      <c r="I54" s="475">
        <f>I55</f>
        <v>45000</v>
      </c>
      <c r="J54" s="297"/>
      <c r="K54" s="298"/>
    </row>
    <row r="55" spans="1:11" ht="44.25" customHeight="1" thickBot="1">
      <c r="A55" s="164"/>
      <c r="B55" s="259" t="s">
        <v>397</v>
      </c>
      <c r="C55" s="260"/>
      <c r="D55" s="260"/>
      <c r="E55" s="268" t="s">
        <v>212</v>
      </c>
      <c r="F55" s="273"/>
      <c r="G55" s="273"/>
      <c r="H55" s="465">
        <f>H56+H57</f>
        <v>45000</v>
      </c>
      <c r="I55" s="465">
        <f>I56+I57</f>
        <v>45000</v>
      </c>
      <c r="J55" s="299"/>
      <c r="K55" s="300"/>
    </row>
    <row r="56" spans="1:11" ht="83.25" customHeight="1">
      <c r="A56" s="164"/>
      <c r="B56" s="583" t="s">
        <v>101</v>
      </c>
      <c r="C56" s="583" t="s">
        <v>95</v>
      </c>
      <c r="D56" s="583" t="s">
        <v>25</v>
      </c>
      <c r="E56" s="587" t="s">
        <v>99</v>
      </c>
      <c r="F56" s="589" t="s">
        <v>100</v>
      </c>
      <c r="G56" s="589" t="s">
        <v>104</v>
      </c>
      <c r="H56" s="592">
        <v>35000</v>
      </c>
      <c r="I56" s="361">
        <v>35000</v>
      </c>
      <c r="J56" s="361"/>
      <c r="K56" s="239"/>
    </row>
    <row r="57" spans="1:11" ht="75">
      <c r="A57" s="164"/>
      <c r="B57" s="583" t="s">
        <v>101</v>
      </c>
      <c r="C57" s="583" t="s">
        <v>95</v>
      </c>
      <c r="D57" s="583" t="s">
        <v>25</v>
      </c>
      <c r="E57" s="587" t="s">
        <v>99</v>
      </c>
      <c r="F57" s="589" t="s">
        <v>102</v>
      </c>
      <c r="G57" s="589" t="s">
        <v>103</v>
      </c>
      <c r="H57" s="592">
        <f>I57+J57</f>
        <v>10000</v>
      </c>
      <c r="I57" s="361">
        <v>10000</v>
      </c>
      <c r="J57" s="361"/>
      <c r="K57" s="239"/>
    </row>
    <row r="58" spans="1:11" ht="28.5" customHeight="1" thickBot="1">
      <c r="A58" s="164"/>
      <c r="B58" s="582"/>
      <c r="C58" s="584"/>
      <c r="D58" s="585"/>
      <c r="E58" s="586" t="s">
        <v>26</v>
      </c>
      <c r="F58" s="588"/>
      <c r="G58" s="586"/>
      <c r="H58" s="590">
        <f>I58+J58</f>
        <v>9382470</v>
      </c>
      <c r="I58" s="591">
        <f>I7+I26+I35+I47+I54</f>
        <v>9144770</v>
      </c>
      <c r="J58" s="591">
        <f>J7+J26+J35+J47</f>
        <v>237700</v>
      </c>
      <c r="K58" s="591">
        <f>K7+K26+K35+K47</f>
        <v>199000</v>
      </c>
    </row>
    <row r="59" spans="1:11" ht="14.25">
      <c r="A59" s="164"/>
      <c r="B59" s="164"/>
      <c r="C59" s="185"/>
      <c r="D59" s="185"/>
      <c r="E59" s="186"/>
      <c r="F59" s="186"/>
      <c r="G59" s="186"/>
      <c r="H59" s="186"/>
      <c r="I59" s="187"/>
      <c r="J59" s="187"/>
      <c r="K59" s="187"/>
    </row>
    <row r="60" spans="1:11" ht="18.75">
      <c r="A60" s="164"/>
      <c r="B60" s="164"/>
      <c r="C60" s="188"/>
      <c r="D60" s="188"/>
      <c r="E60" s="370" t="s">
        <v>358</v>
      </c>
      <c r="F60" s="163"/>
      <c r="G60" s="163"/>
      <c r="H60" s="163"/>
      <c r="I60" s="189"/>
      <c r="J60" s="371" t="s">
        <v>209</v>
      </c>
      <c r="K60" s="189"/>
    </row>
    <row r="61" spans="1:11" ht="12.75">
      <c r="A61" s="164"/>
      <c r="B61" s="164"/>
      <c r="C61" s="188"/>
      <c r="D61" s="188"/>
      <c r="E61" s="163"/>
      <c r="F61" s="163"/>
      <c r="G61" s="163"/>
      <c r="H61" s="163"/>
      <c r="I61" s="189"/>
      <c r="J61" s="189"/>
      <c r="K61" s="189"/>
    </row>
    <row r="62" spans="1:11" ht="12.75">
      <c r="A62" s="164"/>
      <c r="B62" s="164"/>
      <c r="C62" s="188"/>
      <c r="D62" s="188"/>
      <c r="E62" s="163"/>
      <c r="F62" s="163"/>
      <c r="G62" s="163"/>
      <c r="H62" s="163"/>
      <c r="I62" s="189"/>
      <c r="J62" s="189"/>
      <c r="K62" s="189"/>
    </row>
    <row r="63" spans="1:11" ht="12.75">
      <c r="A63" s="164"/>
      <c r="B63" s="164"/>
      <c r="C63" s="188"/>
      <c r="D63" s="188"/>
      <c r="E63" s="163"/>
      <c r="F63" s="163"/>
      <c r="G63" s="163"/>
      <c r="H63" s="163"/>
      <c r="I63" s="189"/>
      <c r="J63" s="189"/>
      <c r="K63" s="189"/>
    </row>
    <row r="64" spans="1:11" ht="12.75">
      <c r="A64" s="164"/>
      <c r="B64" s="164"/>
      <c r="C64" s="188"/>
      <c r="D64" s="188"/>
      <c r="E64" s="163"/>
      <c r="F64" s="163"/>
      <c r="G64" s="163"/>
      <c r="H64" s="163"/>
      <c r="I64" s="189"/>
      <c r="J64" s="189"/>
      <c r="K64" s="189"/>
    </row>
    <row r="65" spans="1:11" ht="12.75">
      <c r="A65" s="164"/>
      <c r="B65" s="164"/>
      <c r="C65" s="188"/>
      <c r="D65" s="188"/>
      <c r="E65" s="163"/>
      <c r="F65" s="163"/>
      <c r="G65" s="163"/>
      <c r="H65" s="163"/>
      <c r="I65" s="189"/>
      <c r="J65" s="189"/>
      <c r="K65" s="189"/>
    </row>
    <row r="66" spans="1:11" ht="12.75">
      <c r="A66" s="164"/>
      <c r="B66" s="164"/>
      <c r="C66" s="188"/>
      <c r="D66" s="188"/>
      <c r="E66" s="163"/>
      <c r="F66" s="163"/>
      <c r="G66" s="163"/>
      <c r="H66" s="163"/>
      <c r="I66" s="189"/>
      <c r="J66" s="189"/>
      <c r="K66" s="189"/>
    </row>
    <row r="67" spans="1:11" ht="12.75">
      <c r="A67" s="164"/>
      <c r="B67" s="164"/>
      <c r="C67" s="188"/>
      <c r="D67" s="188"/>
      <c r="E67" s="163"/>
      <c r="F67" s="163"/>
      <c r="G67" s="163"/>
      <c r="H67" s="163"/>
      <c r="I67" s="189"/>
      <c r="J67" s="189"/>
      <c r="K67" s="189"/>
    </row>
    <row r="68" spans="1:11" ht="12.75">
      <c r="A68" s="164"/>
      <c r="B68" s="164"/>
      <c r="C68" s="188"/>
      <c r="D68" s="188"/>
      <c r="E68" s="163"/>
      <c r="F68" s="163"/>
      <c r="G68" s="163"/>
      <c r="H68" s="163"/>
      <c r="I68" s="189"/>
      <c r="J68" s="189"/>
      <c r="K68" s="189"/>
    </row>
    <row r="69" spans="1:11" ht="12.75">
      <c r="A69" s="164"/>
      <c r="B69" s="164"/>
      <c r="C69" s="188"/>
      <c r="D69" s="188"/>
      <c r="E69" s="163"/>
      <c r="F69" s="163"/>
      <c r="G69" s="163"/>
      <c r="H69" s="163"/>
      <c r="I69" s="189"/>
      <c r="J69" s="189"/>
      <c r="K69" s="189"/>
    </row>
    <row r="70" spans="1:11" ht="12.75">
      <c r="A70" s="164"/>
      <c r="B70" s="164"/>
      <c r="C70" s="188"/>
      <c r="D70" s="188"/>
      <c r="E70" s="163"/>
      <c r="F70" s="163"/>
      <c r="G70" s="163"/>
      <c r="H70" s="163"/>
      <c r="I70" s="189"/>
      <c r="J70" s="189"/>
      <c r="K70" s="189"/>
    </row>
    <row r="71" spans="1:11" ht="12.75">
      <c r="A71" s="164"/>
      <c r="B71" s="164"/>
      <c r="C71" s="188"/>
      <c r="D71" s="188"/>
      <c r="E71" s="163"/>
      <c r="F71" s="163"/>
      <c r="G71" s="163"/>
      <c r="H71" s="163"/>
      <c r="I71" s="189"/>
      <c r="J71" s="189"/>
      <c r="K71" s="189"/>
    </row>
    <row r="72" spans="1:11" ht="12.75">
      <c r="A72" s="164"/>
      <c r="B72" s="164"/>
      <c r="C72" s="188"/>
      <c r="D72" s="188"/>
      <c r="E72" s="163"/>
      <c r="F72" s="163"/>
      <c r="G72" s="163"/>
      <c r="H72" s="163"/>
      <c r="I72" s="189"/>
      <c r="J72" s="189"/>
      <c r="K72" s="189"/>
    </row>
    <row r="73" spans="1:11" ht="12.75">
      <c r="A73" s="164"/>
      <c r="B73" s="164"/>
      <c r="C73" s="188"/>
      <c r="D73" s="188"/>
      <c r="E73" s="163"/>
      <c r="F73" s="163"/>
      <c r="G73" s="163"/>
      <c r="H73" s="163"/>
      <c r="I73" s="189"/>
      <c r="J73" s="189"/>
      <c r="K73" s="189"/>
    </row>
    <row r="74" spans="1:11" ht="12.75">
      <c r="A74" s="164"/>
      <c r="B74" s="164"/>
      <c r="C74" s="188"/>
      <c r="D74" s="188"/>
      <c r="E74" s="163"/>
      <c r="F74" s="163"/>
      <c r="G74" s="163"/>
      <c r="H74" s="163"/>
      <c r="I74" s="189"/>
      <c r="J74" s="189"/>
      <c r="K74" s="189"/>
    </row>
    <row r="75" spans="1:11" ht="12.75">
      <c r="A75" s="164"/>
      <c r="B75" s="164"/>
      <c r="C75" s="188"/>
      <c r="D75" s="188"/>
      <c r="E75" s="163"/>
      <c r="F75" s="163"/>
      <c r="G75" s="163"/>
      <c r="H75" s="163"/>
      <c r="I75" s="189"/>
      <c r="J75" s="189"/>
      <c r="K75" s="189"/>
    </row>
    <row r="76" spans="1:11" ht="12.75">
      <c r="A76" s="164"/>
      <c r="B76" s="164"/>
      <c r="C76" s="188"/>
      <c r="D76" s="188"/>
      <c r="E76" s="163"/>
      <c r="F76" s="163"/>
      <c r="G76" s="163"/>
      <c r="H76" s="163"/>
      <c r="I76" s="189"/>
      <c r="J76" s="189"/>
      <c r="K76" s="189"/>
    </row>
    <row r="77" spans="3:11" ht="12.75">
      <c r="C77" s="188"/>
      <c r="D77" s="188"/>
      <c r="E77" s="163"/>
      <c r="F77" s="163"/>
      <c r="G77" s="163"/>
      <c r="H77" s="163"/>
      <c r="I77" s="189"/>
      <c r="J77" s="189"/>
      <c r="K77" s="189"/>
    </row>
    <row r="78" spans="3:11" ht="12.75">
      <c r="C78" s="162"/>
      <c r="D78" s="162"/>
      <c r="E78" s="163"/>
      <c r="F78" s="163"/>
      <c r="G78" s="163"/>
      <c r="H78" s="163"/>
      <c r="I78" s="190"/>
      <c r="J78" s="190"/>
      <c r="K78" s="190"/>
    </row>
    <row r="79" spans="3:11" ht="12.75">
      <c r="C79" s="162"/>
      <c r="D79" s="162"/>
      <c r="E79" s="163"/>
      <c r="F79" s="163"/>
      <c r="G79" s="163"/>
      <c r="H79" s="163"/>
      <c r="I79" s="190"/>
      <c r="J79" s="190"/>
      <c r="K79" s="190"/>
    </row>
    <row r="80" spans="3:11" ht="12.75">
      <c r="C80" s="162"/>
      <c r="D80" s="162"/>
      <c r="E80" s="163"/>
      <c r="F80" s="163"/>
      <c r="G80" s="163"/>
      <c r="H80" s="163"/>
      <c r="I80" s="190"/>
      <c r="J80" s="190"/>
      <c r="K80" s="190"/>
    </row>
    <row r="81" spans="3:11" ht="12.75">
      <c r="C81" s="162"/>
      <c r="D81" s="162"/>
      <c r="E81" s="163"/>
      <c r="F81" s="163"/>
      <c r="G81" s="163"/>
      <c r="H81" s="163"/>
      <c r="I81" s="190"/>
      <c r="J81" s="190"/>
      <c r="K81" s="190"/>
    </row>
    <row r="82" spans="3:11" ht="12.75">
      <c r="C82" s="162"/>
      <c r="D82" s="162"/>
      <c r="E82" s="163"/>
      <c r="F82" s="163"/>
      <c r="G82" s="163"/>
      <c r="H82" s="163"/>
      <c r="I82" s="190"/>
      <c r="J82" s="190"/>
      <c r="K82" s="190"/>
    </row>
    <row r="83" spans="3:11" ht="12.75">
      <c r="C83" s="162"/>
      <c r="D83" s="162"/>
      <c r="E83" s="163"/>
      <c r="F83" s="163"/>
      <c r="G83" s="163"/>
      <c r="H83" s="163"/>
      <c r="I83" s="190"/>
      <c r="J83" s="190"/>
      <c r="K83" s="190"/>
    </row>
    <row r="84" spans="3:11" ht="12.75">
      <c r="C84" s="162"/>
      <c r="D84" s="162"/>
      <c r="E84" s="163"/>
      <c r="F84" s="163"/>
      <c r="G84" s="163"/>
      <c r="H84" s="163"/>
      <c r="I84" s="190"/>
      <c r="J84" s="190"/>
      <c r="K84" s="190"/>
    </row>
    <row r="85" spans="3:11" ht="12.75">
      <c r="C85" s="162"/>
      <c r="D85" s="162"/>
      <c r="E85" s="163"/>
      <c r="F85" s="163"/>
      <c r="G85" s="163"/>
      <c r="H85" s="163"/>
      <c r="I85" s="190"/>
      <c r="J85" s="190"/>
      <c r="K85" s="190"/>
    </row>
    <row r="86" spans="3:11" ht="12.75">
      <c r="C86" s="162"/>
      <c r="D86" s="162"/>
      <c r="E86" s="163"/>
      <c r="F86" s="163"/>
      <c r="G86" s="163"/>
      <c r="H86" s="163"/>
      <c r="I86" s="190"/>
      <c r="J86" s="190"/>
      <c r="K86" s="190"/>
    </row>
    <row r="87" spans="3:11" ht="12.75">
      <c r="C87" s="162"/>
      <c r="D87" s="162"/>
      <c r="E87" s="163"/>
      <c r="F87" s="163"/>
      <c r="G87" s="163"/>
      <c r="H87" s="163"/>
      <c r="I87" s="190"/>
      <c r="J87" s="190"/>
      <c r="K87" s="190"/>
    </row>
    <row r="88" spans="3:11" ht="12.75">
      <c r="C88" s="162"/>
      <c r="D88" s="162"/>
      <c r="E88" s="163"/>
      <c r="F88" s="163"/>
      <c r="G88" s="163"/>
      <c r="H88" s="163"/>
      <c r="I88" s="190"/>
      <c r="J88" s="190"/>
      <c r="K88" s="190"/>
    </row>
    <row r="89" spans="3:11" ht="12.75">
      <c r="C89" s="162"/>
      <c r="D89" s="162"/>
      <c r="E89" s="163"/>
      <c r="F89" s="163"/>
      <c r="G89" s="163"/>
      <c r="H89" s="163"/>
      <c r="I89" s="190"/>
      <c r="J89" s="190"/>
      <c r="K89" s="190"/>
    </row>
    <row r="90" spans="3:11" ht="12.75">
      <c r="C90" s="162"/>
      <c r="D90" s="162"/>
      <c r="E90" s="163"/>
      <c r="F90" s="163"/>
      <c r="G90" s="163"/>
      <c r="H90" s="163"/>
      <c r="I90" s="190"/>
      <c r="J90" s="190"/>
      <c r="K90" s="190"/>
    </row>
    <row r="91" spans="3:11" ht="12.75">
      <c r="C91" s="162"/>
      <c r="D91" s="162"/>
      <c r="E91" s="163"/>
      <c r="F91" s="163"/>
      <c r="G91" s="163"/>
      <c r="H91" s="163"/>
      <c r="I91" s="190"/>
      <c r="J91" s="190"/>
      <c r="K91" s="190"/>
    </row>
    <row r="92" spans="3:11" ht="12.75">
      <c r="C92" s="162"/>
      <c r="D92" s="162"/>
      <c r="E92" s="163"/>
      <c r="F92" s="163"/>
      <c r="G92" s="163"/>
      <c r="H92" s="163"/>
      <c r="I92" s="190"/>
      <c r="J92" s="190"/>
      <c r="K92" s="190"/>
    </row>
    <row r="93" spans="3:11" ht="12.75">
      <c r="C93" s="162"/>
      <c r="D93" s="162"/>
      <c r="E93" s="163"/>
      <c r="F93" s="163"/>
      <c r="G93" s="163"/>
      <c r="H93" s="163"/>
      <c r="I93" s="190"/>
      <c r="J93" s="190"/>
      <c r="K93" s="190"/>
    </row>
    <row r="94" spans="3:11" ht="12.75">
      <c r="C94" s="162"/>
      <c r="D94" s="162"/>
      <c r="E94" s="163"/>
      <c r="F94" s="163"/>
      <c r="G94" s="163"/>
      <c r="H94" s="163"/>
      <c r="I94" s="190"/>
      <c r="J94" s="190"/>
      <c r="K94" s="190"/>
    </row>
    <row r="95" spans="3:11" ht="12.75">
      <c r="C95" s="162"/>
      <c r="D95" s="162"/>
      <c r="E95" s="163"/>
      <c r="F95" s="163"/>
      <c r="G95" s="163"/>
      <c r="H95" s="163"/>
      <c r="I95" s="190"/>
      <c r="J95" s="190"/>
      <c r="K95" s="190"/>
    </row>
    <row r="96" spans="3:11" ht="12.75">
      <c r="C96" s="162"/>
      <c r="D96" s="162"/>
      <c r="E96" s="163"/>
      <c r="F96" s="163"/>
      <c r="G96" s="163"/>
      <c r="H96" s="163"/>
      <c r="I96" s="190"/>
      <c r="J96" s="190"/>
      <c r="K96" s="190"/>
    </row>
    <row r="97" spans="3:11" ht="12.75">
      <c r="C97" s="162"/>
      <c r="D97" s="162"/>
      <c r="E97" s="163"/>
      <c r="F97" s="163"/>
      <c r="G97" s="163"/>
      <c r="H97" s="163"/>
      <c r="I97" s="190"/>
      <c r="J97" s="190"/>
      <c r="K97" s="190"/>
    </row>
    <row r="98" spans="3:11" ht="12.75">
      <c r="C98" s="162"/>
      <c r="D98" s="162"/>
      <c r="E98" s="163"/>
      <c r="F98" s="163"/>
      <c r="G98" s="163"/>
      <c r="H98" s="163"/>
      <c r="I98" s="190"/>
      <c r="J98" s="190"/>
      <c r="K98" s="190"/>
    </row>
    <row r="99" spans="3:11" ht="12.75">
      <c r="C99" s="162"/>
      <c r="D99" s="162"/>
      <c r="E99" s="163"/>
      <c r="F99" s="163"/>
      <c r="G99" s="163"/>
      <c r="H99" s="163"/>
      <c r="I99" s="190"/>
      <c r="J99" s="190"/>
      <c r="K99" s="190"/>
    </row>
    <row r="100" spans="3:11" ht="12.75">
      <c r="C100" s="162"/>
      <c r="D100" s="162"/>
      <c r="E100" s="163"/>
      <c r="F100" s="163"/>
      <c r="G100" s="163"/>
      <c r="H100" s="163"/>
      <c r="I100" s="190"/>
      <c r="J100" s="190"/>
      <c r="K100" s="190"/>
    </row>
    <row r="101" spans="3:11" ht="12.75">
      <c r="C101" s="162"/>
      <c r="D101" s="162"/>
      <c r="E101" s="163"/>
      <c r="F101" s="163"/>
      <c r="G101" s="163"/>
      <c r="H101" s="163"/>
      <c r="I101" s="190"/>
      <c r="J101" s="190"/>
      <c r="K101" s="190"/>
    </row>
    <row r="102" spans="3:11" ht="12.75">
      <c r="C102" s="162"/>
      <c r="D102" s="162"/>
      <c r="E102" s="163"/>
      <c r="F102" s="163"/>
      <c r="G102" s="163"/>
      <c r="H102" s="163"/>
      <c r="I102" s="190"/>
      <c r="J102" s="190"/>
      <c r="K102" s="190"/>
    </row>
    <row r="103" spans="3:11" ht="12.75">
      <c r="C103" s="162"/>
      <c r="D103" s="162"/>
      <c r="E103" s="163"/>
      <c r="F103" s="163"/>
      <c r="G103" s="163"/>
      <c r="H103" s="163"/>
      <c r="I103" s="190"/>
      <c r="J103" s="190"/>
      <c r="K103" s="190"/>
    </row>
    <row r="104" spans="3:11" ht="12.75">
      <c r="C104" s="162"/>
      <c r="D104" s="162"/>
      <c r="E104" s="163"/>
      <c r="F104" s="163"/>
      <c r="G104" s="163"/>
      <c r="H104" s="163"/>
      <c r="I104" s="190"/>
      <c r="J104" s="190"/>
      <c r="K104" s="190"/>
    </row>
    <row r="105" spans="3:11" ht="12.75">
      <c r="C105" s="162"/>
      <c r="D105" s="162"/>
      <c r="E105" s="163"/>
      <c r="F105" s="163"/>
      <c r="G105" s="163"/>
      <c r="H105" s="163"/>
      <c r="I105" s="190"/>
      <c r="J105" s="190"/>
      <c r="K105" s="190"/>
    </row>
    <row r="106" spans="3:11" ht="12.75">
      <c r="C106" s="162"/>
      <c r="D106" s="162"/>
      <c r="E106" s="163"/>
      <c r="F106" s="163"/>
      <c r="G106" s="163"/>
      <c r="H106" s="163"/>
      <c r="I106" s="190"/>
      <c r="J106" s="190"/>
      <c r="K106" s="190"/>
    </row>
    <row r="107" spans="3:11" ht="12.75">
      <c r="C107" s="162"/>
      <c r="D107" s="162"/>
      <c r="E107" s="163"/>
      <c r="F107" s="163"/>
      <c r="G107" s="163"/>
      <c r="H107" s="163"/>
      <c r="I107" s="190"/>
      <c r="J107" s="190"/>
      <c r="K107" s="190"/>
    </row>
    <row r="108" spans="3:11" ht="12.75">
      <c r="C108" s="162"/>
      <c r="D108" s="162"/>
      <c r="E108" s="163"/>
      <c r="F108" s="163"/>
      <c r="G108" s="163"/>
      <c r="H108" s="163"/>
      <c r="I108" s="190"/>
      <c r="J108" s="190"/>
      <c r="K108" s="190"/>
    </row>
    <row r="109" spans="3:11" ht="12.75">
      <c r="C109" s="162"/>
      <c r="D109" s="162"/>
      <c r="E109" s="163"/>
      <c r="F109" s="163"/>
      <c r="G109" s="163"/>
      <c r="H109" s="163"/>
      <c r="I109" s="190"/>
      <c r="J109" s="190"/>
      <c r="K109" s="190"/>
    </row>
    <row r="110" spans="3:11" ht="12.75">
      <c r="C110" s="162"/>
      <c r="D110" s="162"/>
      <c r="E110" s="163"/>
      <c r="F110" s="163"/>
      <c r="G110" s="163"/>
      <c r="H110" s="163"/>
      <c r="I110" s="190"/>
      <c r="J110" s="190"/>
      <c r="K110" s="190"/>
    </row>
    <row r="111" spans="3:11" ht="12.75">
      <c r="C111" s="162"/>
      <c r="D111" s="162"/>
      <c r="E111" s="163"/>
      <c r="F111" s="163"/>
      <c r="G111" s="163"/>
      <c r="H111" s="163"/>
      <c r="I111" s="190"/>
      <c r="J111" s="190"/>
      <c r="K111" s="190"/>
    </row>
    <row r="112" spans="3:11" ht="12.75">
      <c r="C112" s="162"/>
      <c r="D112" s="162"/>
      <c r="E112" s="163"/>
      <c r="F112" s="163"/>
      <c r="G112" s="163"/>
      <c r="H112" s="163"/>
      <c r="I112" s="190"/>
      <c r="J112" s="190"/>
      <c r="K112" s="190"/>
    </row>
    <row r="113" spans="3:11" ht="12.75">
      <c r="C113" s="162"/>
      <c r="D113" s="162"/>
      <c r="E113" s="163"/>
      <c r="F113" s="163"/>
      <c r="G113" s="163"/>
      <c r="H113" s="163"/>
      <c r="I113" s="190"/>
      <c r="J113" s="190"/>
      <c r="K113" s="190"/>
    </row>
    <row r="114" spans="3:11" ht="12.75">
      <c r="C114" s="162"/>
      <c r="D114" s="162"/>
      <c r="E114" s="163"/>
      <c r="F114" s="163"/>
      <c r="G114" s="163"/>
      <c r="H114" s="163"/>
      <c r="I114" s="190"/>
      <c r="J114" s="190"/>
      <c r="K114" s="190"/>
    </row>
    <row r="115" spans="3:11" ht="12.75">
      <c r="C115" s="162"/>
      <c r="D115" s="162"/>
      <c r="E115" s="163"/>
      <c r="F115" s="163"/>
      <c r="G115" s="163"/>
      <c r="H115" s="163"/>
      <c r="I115" s="190"/>
      <c r="J115" s="190"/>
      <c r="K115" s="190"/>
    </row>
    <row r="116" spans="3:11" ht="12.75">
      <c r="C116" s="162"/>
      <c r="D116" s="162"/>
      <c r="E116" s="163"/>
      <c r="F116" s="163"/>
      <c r="G116" s="163"/>
      <c r="H116" s="163"/>
      <c r="I116" s="190"/>
      <c r="J116" s="190"/>
      <c r="K116" s="190"/>
    </row>
    <row r="117" spans="3:11" ht="12.75">
      <c r="C117" s="162"/>
      <c r="D117" s="162"/>
      <c r="E117" s="163"/>
      <c r="F117" s="163"/>
      <c r="G117" s="163"/>
      <c r="H117" s="163"/>
      <c r="I117" s="190"/>
      <c r="J117" s="190"/>
      <c r="K117" s="190"/>
    </row>
    <row r="118" spans="3:11" ht="12.75">
      <c r="C118" s="162"/>
      <c r="D118" s="162"/>
      <c r="E118" s="163"/>
      <c r="F118" s="163"/>
      <c r="G118" s="163"/>
      <c r="H118" s="163"/>
      <c r="I118" s="190"/>
      <c r="J118" s="190"/>
      <c r="K118" s="190"/>
    </row>
    <row r="119" spans="3:11" ht="12.75">
      <c r="C119" s="162"/>
      <c r="D119" s="162"/>
      <c r="E119" s="163"/>
      <c r="F119" s="163"/>
      <c r="G119" s="163"/>
      <c r="H119" s="163"/>
      <c r="I119" s="190"/>
      <c r="J119" s="190"/>
      <c r="K119" s="190"/>
    </row>
    <row r="120" spans="3:11" ht="12.75">
      <c r="C120" s="162"/>
      <c r="D120" s="162"/>
      <c r="E120" s="163"/>
      <c r="F120" s="163"/>
      <c r="G120" s="163"/>
      <c r="H120" s="163"/>
      <c r="I120" s="190"/>
      <c r="J120" s="190"/>
      <c r="K120" s="190"/>
    </row>
    <row r="121" spans="6:8" ht="12.75">
      <c r="F121" s="192"/>
      <c r="G121" s="192"/>
      <c r="H121" s="192"/>
    </row>
    <row r="122" spans="6:8" ht="12.75">
      <c r="F122" s="192"/>
      <c r="G122" s="192"/>
      <c r="H122" s="192"/>
    </row>
    <row r="123" spans="6:8" ht="12.75">
      <c r="F123" s="192"/>
      <c r="G123" s="192"/>
      <c r="H123" s="192"/>
    </row>
    <row r="124" spans="6:8" ht="12.75">
      <c r="F124" s="192"/>
      <c r="G124" s="192"/>
      <c r="H124" s="192"/>
    </row>
    <row r="125" spans="6:8" ht="12.75">
      <c r="F125" s="192"/>
      <c r="G125" s="192"/>
      <c r="H125" s="192"/>
    </row>
    <row r="126" spans="6:8" ht="12.75">
      <c r="F126" s="192"/>
      <c r="G126" s="192"/>
      <c r="H126" s="192"/>
    </row>
    <row r="127" spans="6:8" ht="12.75">
      <c r="F127" s="192"/>
      <c r="G127" s="192"/>
      <c r="H127" s="192"/>
    </row>
    <row r="128" spans="6:8" ht="12.75">
      <c r="F128" s="192"/>
      <c r="G128" s="192"/>
      <c r="H128" s="192"/>
    </row>
    <row r="129" spans="6:8" ht="12.75">
      <c r="F129" s="192"/>
      <c r="G129" s="192"/>
      <c r="H129" s="192"/>
    </row>
    <row r="130" spans="6:8" ht="12.75">
      <c r="F130" s="192"/>
      <c r="G130" s="192"/>
      <c r="H130" s="192"/>
    </row>
    <row r="131" spans="6:8" ht="12.75">
      <c r="F131" s="192"/>
      <c r="G131" s="192"/>
      <c r="H131" s="192"/>
    </row>
    <row r="132" spans="6:8" ht="12.75">
      <c r="F132" s="192"/>
      <c r="G132" s="192"/>
      <c r="H132" s="192"/>
    </row>
    <row r="133" spans="6:8" ht="12.75">
      <c r="F133" s="192"/>
      <c r="G133" s="192"/>
      <c r="H133" s="192"/>
    </row>
    <row r="134" spans="6:8" ht="12.75">
      <c r="F134" s="192"/>
      <c r="G134" s="192"/>
      <c r="H134" s="192"/>
    </row>
    <row r="135" spans="6:8" ht="12.75">
      <c r="F135" s="192"/>
      <c r="G135" s="192"/>
      <c r="H135" s="192"/>
    </row>
    <row r="136" spans="6:8" ht="12.75">
      <c r="F136" s="192"/>
      <c r="G136" s="192"/>
      <c r="H136" s="192"/>
    </row>
    <row r="137" spans="6:8" ht="12.75">
      <c r="F137" s="192"/>
      <c r="G137" s="192"/>
      <c r="H137" s="192"/>
    </row>
    <row r="138" spans="6:8" ht="12.75">
      <c r="F138" s="192"/>
      <c r="G138" s="192"/>
      <c r="H138" s="192"/>
    </row>
    <row r="139" spans="6:8" ht="12.75">
      <c r="F139" s="192"/>
      <c r="G139" s="192"/>
      <c r="H139" s="192"/>
    </row>
    <row r="140" spans="6:8" ht="12.75">
      <c r="F140" s="192"/>
      <c r="G140" s="192"/>
      <c r="H140" s="192"/>
    </row>
    <row r="141" spans="6:8" ht="12.75">
      <c r="F141" s="192"/>
      <c r="G141" s="192"/>
      <c r="H141" s="192"/>
    </row>
    <row r="142" spans="6:8" ht="12.75">
      <c r="F142" s="192"/>
      <c r="G142" s="192"/>
      <c r="H142" s="192"/>
    </row>
    <row r="143" spans="6:8" ht="12.75">
      <c r="F143" s="192"/>
      <c r="G143" s="192"/>
      <c r="H143" s="192"/>
    </row>
    <row r="144" spans="6:8" ht="12.75">
      <c r="F144" s="192"/>
      <c r="G144" s="192"/>
      <c r="H144" s="192"/>
    </row>
    <row r="145" spans="6:8" ht="12.75">
      <c r="F145" s="192"/>
      <c r="G145" s="192"/>
      <c r="H145" s="192"/>
    </row>
    <row r="146" spans="6:8" ht="12.75">
      <c r="F146" s="192"/>
      <c r="G146" s="192"/>
      <c r="H146" s="192"/>
    </row>
    <row r="147" spans="6:8" ht="12.75">
      <c r="F147" s="192"/>
      <c r="G147" s="192"/>
      <c r="H147" s="192"/>
    </row>
    <row r="148" spans="6:8" ht="12.75">
      <c r="F148" s="192"/>
      <c r="G148" s="192"/>
      <c r="H148" s="192"/>
    </row>
    <row r="149" spans="6:8" ht="12.75">
      <c r="F149" s="192"/>
      <c r="G149" s="192"/>
      <c r="H149" s="192"/>
    </row>
    <row r="150" spans="6:8" ht="12.75">
      <c r="F150" s="192"/>
      <c r="G150" s="192"/>
      <c r="H150" s="192"/>
    </row>
    <row r="151" spans="6:8" ht="12.75">
      <c r="F151" s="192"/>
      <c r="G151" s="192"/>
      <c r="H151" s="192"/>
    </row>
    <row r="152" spans="6:8" ht="12.75">
      <c r="F152" s="192"/>
      <c r="G152" s="192"/>
      <c r="H152" s="192"/>
    </row>
    <row r="153" spans="6:8" ht="12.75">
      <c r="F153" s="192"/>
      <c r="G153" s="192"/>
      <c r="H153" s="192"/>
    </row>
    <row r="154" spans="6:8" ht="12.75">
      <c r="F154" s="192"/>
      <c r="G154" s="192"/>
      <c r="H154" s="192"/>
    </row>
    <row r="155" spans="6:8" ht="12.75">
      <c r="F155" s="192"/>
      <c r="G155" s="192"/>
      <c r="H155" s="192"/>
    </row>
    <row r="156" spans="6:8" ht="12.75">
      <c r="F156" s="192"/>
      <c r="G156" s="192"/>
      <c r="H156" s="192"/>
    </row>
    <row r="157" spans="6:8" ht="12.75">
      <c r="F157" s="192"/>
      <c r="G157" s="192"/>
      <c r="H157" s="192"/>
    </row>
    <row r="158" spans="6:8" ht="12.75">
      <c r="F158" s="192"/>
      <c r="G158" s="192"/>
      <c r="H158" s="192"/>
    </row>
    <row r="159" spans="6:8" ht="12.75">
      <c r="F159" s="192"/>
      <c r="G159" s="192"/>
      <c r="H159" s="192"/>
    </row>
    <row r="160" spans="6:8" ht="12.75">
      <c r="F160" s="192"/>
      <c r="G160" s="192"/>
      <c r="H160" s="192"/>
    </row>
    <row r="161" spans="6:8" ht="12.75">
      <c r="F161" s="192"/>
      <c r="G161" s="192"/>
      <c r="H161" s="192"/>
    </row>
    <row r="162" spans="6:8" ht="12.75">
      <c r="F162" s="192"/>
      <c r="G162" s="192"/>
      <c r="H162" s="192"/>
    </row>
    <row r="163" spans="6:8" ht="12.75">
      <c r="F163" s="192"/>
      <c r="G163" s="192"/>
      <c r="H163" s="192"/>
    </row>
    <row r="164" spans="6:8" ht="12.75">
      <c r="F164" s="192"/>
      <c r="G164" s="192"/>
      <c r="H164" s="192"/>
    </row>
    <row r="165" spans="6:8" ht="12.75">
      <c r="F165" s="192"/>
      <c r="G165" s="192"/>
      <c r="H165" s="192"/>
    </row>
    <row r="166" spans="6:8" ht="12.75">
      <c r="F166" s="192"/>
      <c r="G166" s="192"/>
      <c r="H166" s="192"/>
    </row>
    <row r="167" spans="6:8" ht="12.75">
      <c r="F167" s="192"/>
      <c r="G167" s="192"/>
      <c r="H167" s="192"/>
    </row>
    <row r="168" spans="6:8" ht="12.75">
      <c r="F168" s="192"/>
      <c r="G168" s="192"/>
      <c r="H168" s="192"/>
    </row>
    <row r="169" spans="6:8" ht="12.75">
      <c r="F169" s="192"/>
      <c r="G169" s="192"/>
      <c r="H169" s="192"/>
    </row>
    <row r="170" spans="6:8" ht="12.75">
      <c r="F170" s="192"/>
      <c r="G170" s="192"/>
      <c r="H170" s="192"/>
    </row>
    <row r="171" spans="6:8" ht="12.75">
      <c r="F171" s="192"/>
      <c r="G171" s="192"/>
      <c r="H171" s="192"/>
    </row>
    <row r="172" spans="6:8" ht="12.75">
      <c r="F172" s="192"/>
      <c r="G172" s="192"/>
      <c r="H172" s="192"/>
    </row>
    <row r="173" spans="6:8" ht="12.75">
      <c r="F173" s="192"/>
      <c r="G173" s="192"/>
      <c r="H173" s="192"/>
    </row>
    <row r="174" spans="6:8" ht="12.75">
      <c r="F174" s="192"/>
      <c r="G174" s="192"/>
      <c r="H174" s="192"/>
    </row>
    <row r="175" spans="6:8" ht="12.75">
      <c r="F175" s="192"/>
      <c r="G175" s="192"/>
      <c r="H175" s="192"/>
    </row>
    <row r="176" spans="6:8" ht="12.75">
      <c r="F176" s="192"/>
      <c r="G176" s="192"/>
      <c r="H176" s="192"/>
    </row>
    <row r="177" spans="6:8" ht="12.75">
      <c r="F177" s="192"/>
      <c r="G177" s="192"/>
      <c r="H177" s="192"/>
    </row>
    <row r="178" spans="6:8" ht="12.75">
      <c r="F178" s="192"/>
      <c r="G178" s="192"/>
      <c r="H178" s="192"/>
    </row>
    <row r="179" spans="6:8" ht="12.75">
      <c r="F179" s="192"/>
      <c r="G179" s="192"/>
      <c r="H179" s="192"/>
    </row>
    <row r="180" spans="6:8" ht="12.75">
      <c r="F180" s="192"/>
      <c r="G180" s="192"/>
      <c r="H180" s="192"/>
    </row>
    <row r="181" spans="6:8" ht="12.75">
      <c r="F181" s="192"/>
      <c r="G181" s="192"/>
      <c r="H181" s="192"/>
    </row>
    <row r="182" spans="6:8" ht="12.75">
      <c r="F182" s="192"/>
      <c r="G182" s="192"/>
      <c r="H182" s="192"/>
    </row>
    <row r="183" spans="6:8" ht="12.75">
      <c r="F183" s="192"/>
      <c r="G183" s="192"/>
      <c r="H183" s="192"/>
    </row>
    <row r="184" spans="6:8" ht="12.75">
      <c r="F184" s="192"/>
      <c r="G184" s="192"/>
      <c r="H184" s="192"/>
    </row>
    <row r="185" spans="6:8" ht="12.75">
      <c r="F185" s="192"/>
      <c r="G185" s="192"/>
      <c r="H185" s="192"/>
    </row>
    <row r="186" spans="6:8" ht="12.75">
      <c r="F186" s="192"/>
      <c r="G186" s="192"/>
      <c r="H186" s="192"/>
    </row>
    <row r="187" spans="6:8" ht="12.75">
      <c r="F187" s="192"/>
      <c r="G187" s="192"/>
      <c r="H187" s="192"/>
    </row>
    <row r="188" spans="6:8" ht="12.75">
      <c r="F188" s="192"/>
      <c r="G188" s="192"/>
      <c r="H188" s="192"/>
    </row>
    <row r="189" spans="6:8" ht="12.75">
      <c r="F189" s="192"/>
      <c r="G189" s="192"/>
      <c r="H189" s="192"/>
    </row>
    <row r="190" spans="6:8" ht="12.75">
      <c r="F190" s="192"/>
      <c r="G190" s="192"/>
      <c r="H190" s="192"/>
    </row>
    <row r="191" spans="6:8" ht="12.75">
      <c r="F191" s="192"/>
      <c r="G191" s="192"/>
      <c r="H191" s="192"/>
    </row>
    <row r="192" spans="6:8" ht="12.75">
      <c r="F192" s="192"/>
      <c r="G192" s="192"/>
      <c r="H192" s="192"/>
    </row>
    <row r="193" spans="6:8" ht="12.75">
      <c r="F193" s="192"/>
      <c r="G193" s="192"/>
      <c r="H193" s="192"/>
    </row>
    <row r="194" spans="6:8" ht="12.75">
      <c r="F194" s="192"/>
      <c r="G194" s="192"/>
      <c r="H194" s="192"/>
    </row>
    <row r="195" spans="6:8" ht="12.75">
      <c r="F195" s="192"/>
      <c r="G195" s="192"/>
      <c r="H195" s="192"/>
    </row>
    <row r="196" spans="6:8" ht="12.75">
      <c r="F196" s="192"/>
      <c r="G196" s="192"/>
      <c r="H196" s="192"/>
    </row>
    <row r="197" spans="6:8" ht="12.75">
      <c r="F197" s="192"/>
      <c r="G197" s="192"/>
      <c r="H197" s="192"/>
    </row>
    <row r="198" spans="6:8" ht="12.75">
      <c r="F198" s="192"/>
      <c r="G198" s="192"/>
      <c r="H198" s="192"/>
    </row>
    <row r="199" spans="6:8" ht="12.75">
      <c r="F199" s="192"/>
      <c r="G199" s="192"/>
      <c r="H199" s="192"/>
    </row>
    <row r="200" spans="6:8" ht="12.75">
      <c r="F200" s="192"/>
      <c r="G200" s="192"/>
      <c r="H200" s="192"/>
    </row>
    <row r="201" spans="6:8" ht="12.75">
      <c r="F201" s="192"/>
      <c r="G201" s="192"/>
      <c r="H201" s="192"/>
    </row>
    <row r="202" spans="6:8" ht="12.75">
      <c r="F202" s="192"/>
      <c r="G202" s="192"/>
      <c r="H202" s="192"/>
    </row>
    <row r="203" spans="6:8" ht="12.75">
      <c r="F203" s="192"/>
      <c r="G203" s="192"/>
      <c r="H203" s="192"/>
    </row>
    <row r="204" spans="6:8" ht="12.75">
      <c r="F204" s="192"/>
      <c r="G204" s="192"/>
      <c r="H204" s="192"/>
    </row>
    <row r="205" spans="6:8" ht="12.75">
      <c r="F205" s="192"/>
      <c r="G205" s="192"/>
      <c r="H205" s="192"/>
    </row>
    <row r="206" spans="6:8" ht="12.75">
      <c r="F206" s="192"/>
      <c r="G206" s="192"/>
      <c r="H206" s="192"/>
    </row>
    <row r="207" spans="6:8" ht="12.75">
      <c r="F207" s="192"/>
      <c r="G207" s="192"/>
      <c r="H207" s="192"/>
    </row>
    <row r="208" spans="6:8" ht="12.75">
      <c r="F208" s="192"/>
      <c r="G208" s="192"/>
      <c r="H208" s="192"/>
    </row>
    <row r="209" spans="6:8" ht="12.75">
      <c r="F209" s="192"/>
      <c r="G209" s="192"/>
      <c r="H209" s="192"/>
    </row>
    <row r="210" spans="6:8" ht="12.75">
      <c r="F210" s="192"/>
      <c r="G210" s="192"/>
      <c r="H210" s="192"/>
    </row>
    <row r="211" spans="6:8" ht="12.75">
      <c r="F211" s="192"/>
      <c r="G211" s="192"/>
      <c r="H211" s="192"/>
    </row>
    <row r="212" spans="6:8" ht="12.75">
      <c r="F212" s="192"/>
      <c r="G212" s="192"/>
      <c r="H212" s="192"/>
    </row>
    <row r="213" spans="6:8" ht="12.75">
      <c r="F213" s="192"/>
      <c r="G213" s="192"/>
      <c r="H213" s="192"/>
    </row>
    <row r="214" spans="6:8" ht="12.75">
      <c r="F214" s="192"/>
      <c r="G214" s="192"/>
      <c r="H214" s="192"/>
    </row>
    <row r="215" spans="6:8" ht="12.75">
      <c r="F215" s="192"/>
      <c r="G215" s="192"/>
      <c r="H215" s="192"/>
    </row>
    <row r="216" spans="6:8" ht="12.75">
      <c r="F216" s="192"/>
      <c r="G216" s="192"/>
      <c r="H216" s="192"/>
    </row>
    <row r="217" spans="6:8" ht="12.75">
      <c r="F217" s="192"/>
      <c r="G217" s="192"/>
      <c r="H217" s="192"/>
    </row>
    <row r="218" spans="6:8" ht="12.75">
      <c r="F218" s="192"/>
      <c r="G218" s="192"/>
      <c r="H218" s="192"/>
    </row>
    <row r="219" spans="6:8" ht="12.75">
      <c r="F219" s="192"/>
      <c r="G219" s="192"/>
      <c r="H219" s="192"/>
    </row>
    <row r="220" spans="6:8" ht="12.75">
      <c r="F220" s="192"/>
      <c r="G220" s="192"/>
      <c r="H220" s="192"/>
    </row>
    <row r="221" spans="6:8" ht="12.75">
      <c r="F221" s="192"/>
      <c r="G221" s="192"/>
      <c r="H221" s="192"/>
    </row>
    <row r="222" spans="6:8" ht="12.75">
      <c r="F222" s="192"/>
      <c r="G222" s="192"/>
      <c r="H222" s="192"/>
    </row>
    <row r="223" spans="6:8" ht="12.75">
      <c r="F223" s="192"/>
      <c r="G223" s="192"/>
      <c r="H223" s="192"/>
    </row>
    <row r="224" spans="6:8" ht="12.75">
      <c r="F224" s="192"/>
      <c r="G224" s="192"/>
      <c r="H224" s="192"/>
    </row>
    <row r="225" spans="6:8" ht="12.75">
      <c r="F225" s="192"/>
      <c r="G225" s="192"/>
      <c r="H225" s="192"/>
    </row>
    <row r="226" spans="6:8" ht="12.75">
      <c r="F226" s="192"/>
      <c r="G226" s="192"/>
      <c r="H226" s="192"/>
    </row>
    <row r="227" spans="6:8" ht="12.75">
      <c r="F227" s="192"/>
      <c r="G227" s="192"/>
      <c r="H227" s="192"/>
    </row>
    <row r="228" spans="6:8" ht="12.75">
      <c r="F228" s="192"/>
      <c r="G228" s="192"/>
      <c r="H228" s="192"/>
    </row>
    <row r="229" spans="6:8" ht="12.75">
      <c r="F229" s="192"/>
      <c r="G229" s="192"/>
      <c r="H229" s="192"/>
    </row>
    <row r="230" spans="6:8" ht="12.75">
      <c r="F230" s="192"/>
      <c r="G230" s="192"/>
      <c r="H230" s="192"/>
    </row>
    <row r="231" spans="6:8" ht="12.75">
      <c r="F231" s="192"/>
      <c r="G231" s="192"/>
      <c r="H231" s="192"/>
    </row>
    <row r="232" spans="6:8" ht="12.75">
      <c r="F232" s="192"/>
      <c r="G232" s="192"/>
      <c r="H232" s="192"/>
    </row>
    <row r="233" spans="6:8" ht="12.75">
      <c r="F233" s="192"/>
      <c r="G233" s="192"/>
      <c r="H233" s="192"/>
    </row>
    <row r="234" spans="6:8" ht="12.75">
      <c r="F234" s="192"/>
      <c r="G234" s="192"/>
      <c r="H234" s="192"/>
    </row>
    <row r="235" spans="6:8" ht="12.75">
      <c r="F235" s="192"/>
      <c r="G235" s="192"/>
      <c r="H235" s="192"/>
    </row>
    <row r="236" spans="6:8" ht="12.75">
      <c r="F236" s="192"/>
      <c r="G236" s="192"/>
      <c r="H236" s="192"/>
    </row>
    <row r="237" spans="6:8" ht="12.75">
      <c r="F237" s="192"/>
      <c r="G237" s="192"/>
      <c r="H237" s="192"/>
    </row>
    <row r="238" spans="6:8" ht="12.75">
      <c r="F238" s="192"/>
      <c r="G238" s="192"/>
      <c r="H238" s="192"/>
    </row>
    <row r="239" spans="6:8" ht="12.75">
      <c r="F239" s="192"/>
      <c r="G239" s="192"/>
      <c r="H239" s="192"/>
    </row>
    <row r="240" spans="6:8" ht="12.75">
      <c r="F240" s="192"/>
      <c r="G240" s="192"/>
      <c r="H240" s="192"/>
    </row>
    <row r="241" spans="6:8" ht="12.75">
      <c r="F241" s="192"/>
      <c r="G241" s="192"/>
      <c r="H241" s="192"/>
    </row>
    <row r="242" spans="6:8" ht="12.75">
      <c r="F242" s="192"/>
      <c r="G242" s="192"/>
      <c r="H242" s="192"/>
    </row>
    <row r="243" spans="6:8" ht="12.75">
      <c r="F243" s="192"/>
      <c r="G243" s="192"/>
      <c r="H243" s="192"/>
    </row>
    <row r="244" spans="6:8" ht="12.75">
      <c r="F244" s="192"/>
      <c r="G244" s="192"/>
      <c r="H244" s="192"/>
    </row>
    <row r="245" spans="6:8" ht="12.75">
      <c r="F245" s="192"/>
      <c r="G245" s="192"/>
      <c r="H245" s="192"/>
    </row>
    <row r="246" spans="6:8" ht="12.75">
      <c r="F246" s="192"/>
      <c r="G246" s="192"/>
      <c r="H246" s="192"/>
    </row>
    <row r="247" spans="6:8" ht="12.75">
      <c r="F247" s="192"/>
      <c r="G247" s="192"/>
      <c r="H247" s="192"/>
    </row>
    <row r="248" spans="6:8" ht="12.75">
      <c r="F248" s="192"/>
      <c r="G248" s="192"/>
      <c r="H248" s="192"/>
    </row>
    <row r="249" spans="6:8" ht="12.75">
      <c r="F249" s="192"/>
      <c r="G249" s="192"/>
      <c r="H249" s="192"/>
    </row>
    <row r="250" spans="6:8" ht="12.75">
      <c r="F250" s="192"/>
      <c r="G250" s="192"/>
      <c r="H250" s="192"/>
    </row>
    <row r="251" spans="6:8" ht="12.75">
      <c r="F251" s="192"/>
      <c r="G251" s="192"/>
      <c r="H251" s="192"/>
    </row>
    <row r="252" spans="6:8" ht="12.75">
      <c r="F252" s="192"/>
      <c r="G252" s="192"/>
      <c r="H252" s="192"/>
    </row>
    <row r="253" spans="6:8" ht="12.75">
      <c r="F253" s="192"/>
      <c r="G253" s="192"/>
      <c r="H253" s="192"/>
    </row>
    <row r="254" spans="6:8" ht="12.75">
      <c r="F254" s="192"/>
      <c r="G254" s="192"/>
      <c r="H254" s="192"/>
    </row>
    <row r="255" spans="6:8" ht="12.75">
      <c r="F255" s="192"/>
      <c r="G255" s="192"/>
      <c r="H255" s="192"/>
    </row>
    <row r="256" spans="6:8" ht="12.75">
      <c r="F256" s="192"/>
      <c r="G256" s="192"/>
      <c r="H256" s="192"/>
    </row>
    <row r="257" spans="6:8" ht="12.75">
      <c r="F257" s="192"/>
      <c r="G257" s="192"/>
      <c r="H257" s="192"/>
    </row>
    <row r="258" spans="6:8" ht="12.75">
      <c r="F258" s="192"/>
      <c r="G258" s="192"/>
      <c r="H258" s="192"/>
    </row>
    <row r="259" spans="6:8" ht="12.75">
      <c r="F259" s="192"/>
      <c r="G259" s="192"/>
      <c r="H259" s="192"/>
    </row>
    <row r="260" spans="6:8" ht="12.75">
      <c r="F260" s="192"/>
      <c r="G260" s="192"/>
      <c r="H260" s="192"/>
    </row>
    <row r="261" spans="6:8" ht="12.75">
      <c r="F261" s="192"/>
      <c r="G261" s="192"/>
      <c r="H261" s="192"/>
    </row>
    <row r="262" spans="6:8" ht="12.75">
      <c r="F262" s="192"/>
      <c r="G262" s="192"/>
      <c r="H262" s="192"/>
    </row>
    <row r="263" spans="6:8" ht="12.75">
      <c r="F263" s="192"/>
      <c r="G263" s="192"/>
      <c r="H263" s="192"/>
    </row>
    <row r="264" spans="6:8" ht="12.75">
      <c r="F264" s="192"/>
      <c r="G264" s="192"/>
      <c r="H264" s="192"/>
    </row>
    <row r="265" spans="6:8" ht="12.75">
      <c r="F265" s="192"/>
      <c r="G265" s="192"/>
      <c r="H265" s="192"/>
    </row>
    <row r="266" spans="6:8" ht="12.75">
      <c r="F266" s="192"/>
      <c r="G266" s="192"/>
      <c r="H266" s="192"/>
    </row>
    <row r="267" spans="6:8" ht="12.75">
      <c r="F267" s="192"/>
      <c r="G267" s="192"/>
      <c r="H267" s="192"/>
    </row>
    <row r="268" spans="6:8" ht="12.75">
      <c r="F268" s="192"/>
      <c r="G268" s="192"/>
      <c r="H268" s="192"/>
    </row>
    <row r="269" spans="6:8" ht="12.75">
      <c r="F269" s="192"/>
      <c r="G269" s="192"/>
      <c r="H269" s="192"/>
    </row>
    <row r="270" spans="6:8" ht="12.75">
      <c r="F270" s="192"/>
      <c r="G270" s="192"/>
      <c r="H270" s="192"/>
    </row>
    <row r="271" spans="6:8" ht="12.75">
      <c r="F271" s="192"/>
      <c r="G271" s="192"/>
      <c r="H271" s="192"/>
    </row>
    <row r="272" spans="6:8" ht="12.75">
      <c r="F272" s="192"/>
      <c r="G272" s="192"/>
      <c r="H272" s="192"/>
    </row>
    <row r="273" spans="6:8" ht="12.75">
      <c r="F273" s="192"/>
      <c r="G273" s="192"/>
      <c r="H273" s="192"/>
    </row>
    <row r="274" spans="6:8" ht="12.75">
      <c r="F274" s="192"/>
      <c r="G274" s="192"/>
      <c r="H274" s="192"/>
    </row>
    <row r="275" spans="6:8" ht="12.75">
      <c r="F275" s="192"/>
      <c r="G275" s="192"/>
      <c r="H275" s="192"/>
    </row>
    <row r="276" spans="6:8" ht="12.75">
      <c r="F276" s="192"/>
      <c r="G276" s="192"/>
      <c r="H276" s="192"/>
    </row>
    <row r="277" spans="6:8" ht="12.75">
      <c r="F277" s="192"/>
      <c r="G277" s="192"/>
      <c r="H277" s="192"/>
    </row>
    <row r="278" spans="6:8" ht="12.75">
      <c r="F278" s="192"/>
      <c r="G278" s="192"/>
      <c r="H278" s="192"/>
    </row>
    <row r="279" spans="6:8" ht="12.75">
      <c r="F279" s="192"/>
      <c r="G279" s="192"/>
      <c r="H279" s="192"/>
    </row>
    <row r="280" spans="6:8" ht="12.75">
      <c r="F280" s="192"/>
      <c r="G280" s="192"/>
      <c r="H280" s="192"/>
    </row>
    <row r="281" spans="6:8" ht="12.75">
      <c r="F281" s="192"/>
      <c r="G281" s="192"/>
      <c r="H281" s="192"/>
    </row>
    <row r="282" spans="6:8" ht="12.75">
      <c r="F282" s="192"/>
      <c r="G282" s="192"/>
      <c r="H282" s="192"/>
    </row>
    <row r="283" spans="6:8" ht="12.75">
      <c r="F283" s="192"/>
      <c r="G283" s="192"/>
      <c r="H283" s="192"/>
    </row>
    <row r="284" spans="6:8" ht="12.75">
      <c r="F284" s="192"/>
      <c r="G284" s="192"/>
      <c r="H284" s="192"/>
    </row>
    <row r="285" spans="6:8" ht="12.75">
      <c r="F285" s="192"/>
      <c r="G285" s="192"/>
      <c r="H285" s="192"/>
    </row>
    <row r="286" spans="6:8" ht="12.75">
      <c r="F286" s="192"/>
      <c r="G286" s="192"/>
      <c r="H286" s="192"/>
    </row>
    <row r="287" spans="6:8" ht="12.75">
      <c r="F287" s="192"/>
      <c r="G287" s="192"/>
      <c r="H287" s="192"/>
    </row>
    <row r="288" spans="6:8" ht="12.75">
      <c r="F288" s="192"/>
      <c r="G288" s="192"/>
      <c r="H288" s="192"/>
    </row>
    <row r="289" spans="6:8" ht="12.75">
      <c r="F289" s="192"/>
      <c r="G289" s="192"/>
      <c r="H289" s="192"/>
    </row>
    <row r="290" spans="6:8" ht="12.75">
      <c r="F290" s="192"/>
      <c r="G290" s="192"/>
      <c r="H290" s="192"/>
    </row>
    <row r="291" spans="6:8" ht="12.75">
      <c r="F291" s="192"/>
      <c r="G291" s="192"/>
      <c r="H291" s="192"/>
    </row>
    <row r="292" spans="6:8" ht="12.75">
      <c r="F292" s="192"/>
      <c r="G292" s="192"/>
      <c r="H292" s="192"/>
    </row>
    <row r="293" spans="6:8" ht="12.75">
      <c r="F293" s="192"/>
      <c r="G293" s="192"/>
      <c r="H293" s="192"/>
    </row>
    <row r="294" spans="6:8" ht="12.75">
      <c r="F294" s="192"/>
      <c r="G294" s="192"/>
      <c r="H294" s="192"/>
    </row>
    <row r="295" spans="6:8" ht="12.75">
      <c r="F295" s="192"/>
      <c r="G295" s="192"/>
      <c r="H295" s="192"/>
    </row>
    <row r="296" spans="6:8" ht="12.75">
      <c r="F296" s="192"/>
      <c r="G296" s="192"/>
      <c r="H296" s="192"/>
    </row>
    <row r="297" spans="6:8" ht="12.75">
      <c r="F297" s="192"/>
      <c r="G297" s="192"/>
      <c r="H297" s="192"/>
    </row>
    <row r="298" spans="6:8" ht="12.75">
      <c r="F298" s="192"/>
      <c r="G298" s="192"/>
      <c r="H298" s="192"/>
    </row>
    <row r="299" spans="6:8" ht="12.75">
      <c r="F299" s="192"/>
      <c r="G299" s="192"/>
      <c r="H299" s="192"/>
    </row>
    <row r="300" spans="6:8" ht="12.75">
      <c r="F300" s="192"/>
      <c r="G300" s="192"/>
      <c r="H300" s="192"/>
    </row>
    <row r="301" spans="6:8" ht="12.75">
      <c r="F301" s="192"/>
      <c r="G301" s="192"/>
      <c r="H301" s="192"/>
    </row>
    <row r="302" spans="6:8" ht="12.75">
      <c r="F302" s="192"/>
      <c r="G302" s="192"/>
      <c r="H302" s="192"/>
    </row>
    <row r="303" spans="6:8" ht="12.75">
      <c r="F303" s="192"/>
      <c r="G303" s="192"/>
      <c r="H303" s="192"/>
    </row>
    <row r="304" spans="6:8" ht="12.75">
      <c r="F304" s="192"/>
      <c r="G304" s="192"/>
      <c r="H304" s="192"/>
    </row>
    <row r="305" spans="6:8" ht="12.75">
      <c r="F305" s="192"/>
      <c r="G305" s="192"/>
      <c r="H305" s="192"/>
    </row>
    <row r="306" spans="6:8" ht="12.75">
      <c r="F306" s="192"/>
      <c r="G306" s="192"/>
      <c r="H306" s="192"/>
    </row>
    <row r="307" spans="6:8" ht="12.75">
      <c r="F307" s="192"/>
      <c r="G307" s="192"/>
      <c r="H307" s="192"/>
    </row>
    <row r="308" spans="6:8" ht="12.75">
      <c r="F308" s="192"/>
      <c r="G308" s="192"/>
      <c r="H308" s="192"/>
    </row>
    <row r="309" spans="6:8" ht="12.75">
      <c r="F309" s="192"/>
      <c r="G309" s="192"/>
      <c r="H309" s="192"/>
    </row>
    <row r="310" spans="6:8" ht="12.75">
      <c r="F310" s="192"/>
      <c r="G310" s="192"/>
      <c r="H310" s="192"/>
    </row>
    <row r="311" spans="6:8" ht="12.75">
      <c r="F311" s="192"/>
      <c r="G311" s="192"/>
      <c r="H311" s="192"/>
    </row>
    <row r="312" spans="6:8" ht="12.75">
      <c r="F312" s="192"/>
      <c r="G312" s="192"/>
      <c r="H312" s="192"/>
    </row>
    <row r="313" spans="6:8" ht="12.75">
      <c r="F313" s="192"/>
      <c r="G313" s="192"/>
      <c r="H313" s="192"/>
    </row>
    <row r="314" spans="6:8" ht="12.75">
      <c r="F314" s="192"/>
      <c r="G314" s="192"/>
      <c r="H314" s="192"/>
    </row>
    <row r="315" spans="6:8" ht="12.75">
      <c r="F315" s="192"/>
      <c r="G315" s="192"/>
      <c r="H315" s="192"/>
    </row>
    <row r="316" spans="6:8" ht="12.75">
      <c r="F316" s="192"/>
      <c r="G316" s="192"/>
      <c r="H316" s="192"/>
    </row>
    <row r="317" spans="6:8" ht="12.75">
      <c r="F317" s="192"/>
      <c r="G317" s="192"/>
      <c r="H317" s="192"/>
    </row>
    <row r="318" spans="6:8" ht="12.75">
      <c r="F318" s="192"/>
      <c r="G318" s="192"/>
      <c r="H318" s="192"/>
    </row>
    <row r="319" spans="6:8" ht="12.75">
      <c r="F319" s="192"/>
      <c r="G319" s="192"/>
      <c r="H319" s="192"/>
    </row>
    <row r="320" spans="6:8" ht="12.75">
      <c r="F320" s="192"/>
      <c r="G320" s="192"/>
      <c r="H320" s="192"/>
    </row>
    <row r="321" spans="6:8" ht="12.75">
      <c r="F321" s="192"/>
      <c r="G321" s="192"/>
      <c r="H321" s="192"/>
    </row>
    <row r="322" spans="6:8" ht="12.75">
      <c r="F322" s="192"/>
      <c r="G322" s="192"/>
      <c r="H322" s="192"/>
    </row>
    <row r="323" spans="6:8" ht="12.75">
      <c r="F323" s="192"/>
      <c r="G323" s="192"/>
      <c r="H323" s="192"/>
    </row>
    <row r="324" spans="6:8" ht="12.75">
      <c r="F324" s="192"/>
      <c r="G324" s="192"/>
      <c r="H324" s="192"/>
    </row>
    <row r="325" spans="6:8" ht="12.75">
      <c r="F325" s="192"/>
      <c r="G325" s="192"/>
      <c r="H325" s="192"/>
    </row>
    <row r="326" spans="6:8" ht="12.75">
      <c r="F326" s="192"/>
      <c r="G326" s="192"/>
      <c r="H326" s="192"/>
    </row>
    <row r="327" spans="6:8" ht="12.75">
      <c r="F327" s="192"/>
      <c r="G327" s="192"/>
      <c r="H327" s="192"/>
    </row>
    <row r="328" spans="6:8" ht="12.75">
      <c r="F328" s="192"/>
      <c r="G328" s="192"/>
      <c r="H328" s="192"/>
    </row>
    <row r="329" spans="6:8" ht="12.75">
      <c r="F329" s="192"/>
      <c r="G329" s="192"/>
      <c r="H329" s="192"/>
    </row>
    <row r="330" spans="6:8" ht="12.75">
      <c r="F330" s="192"/>
      <c r="G330" s="192"/>
      <c r="H330" s="192"/>
    </row>
    <row r="331" spans="6:8" ht="12.75">
      <c r="F331" s="192"/>
      <c r="G331" s="192"/>
      <c r="H331" s="192"/>
    </row>
    <row r="332" spans="6:8" ht="12.75">
      <c r="F332" s="192"/>
      <c r="G332" s="192"/>
      <c r="H332" s="192"/>
    </row>
    <row r="333" spans="6:8" ht="12.75">
      <c r="F333" s="192"/>
      <c r="G333" s="192"/>
      <c r="H333" s="192"/>
    </row>
    <row r="334" spans="6:8" ht="12.75">
      <c r="F334" s="192"/>
      <c r="G334" s="192"/>
      <c r="H334" s="192"/>
    </row>
    <row r="335" spans="6:8" ht="12.75">
      <c r="F335" s="192"/>
      <c r="G335" s="192"/>
      <c r="H335" s="192"/>
    </row>
    <row r="336" spans="6:8" ht="12.75">
      <c r="F336" s="192"/>
      <c r="G336" s="192"/>
      <c r="H336" s="192"/>
    </row>
    <row r="337" spans="6:8" ht="12.75">
      <c r="F337" s="192"/>
      <c r="G337" s="192"/>
      <c r="H337" s="192"/>
    </row>
    <row r="338" spans="6:8" ht="12.75">
      <c r="F338" s="192"/>
      <c r="G338" s="192"/>
      <c r="H338" s="192"/>
    </row>
    <row r="339" spans="6:8" ht="12.75">
      <c r="F339" s="192"/>
      <c r="G339" s="192"/>
      <c r="H339" s="192"/>
    </row>
    <row r="340" spans="6:8" ht="12.75">
      <c r="F340" s="192"/>
      <c r="G340" s="192"/>
      <c r="H340" s="192"/>
    </row>
    <row r="341" spans="6:8" ht="12.75">
      <c r="F341" s="192"/>
      <c r="G341" s="192"/>
      <c r="H341" s="192"/>
    </row>
    <row r="342" spans="6:8" ht="12.75">
      <c r="F342" s="192"/>
      <c r="G342" s="192"/>
      <c r="H342" s="192"/>
    </row>
    <row r="343" spans="6:8" ht="12.75">
      <c r="F343" s="192"/>
      <c r="G343" s="192"/>
      <c r="H343" s="192"/>
    </row>
    <row r="344" spans="6:8" ht="12.75">
      <c r="F344" s="192"/>
      <c r="G344" s="192"/>
      <c r="H344" s="192"/>
    </row>
    <row r="345" spans="6:8" ht="12.75">
      <c r="F345" s="192"/>
      <c r="G345" s="192"/>
      <c r="H345" s="192"/>
    </row>
    <row r="346" spans="6:8" ht="12.75">
      <c r="F346" s="192"/>
      <c r="G346" s="192"/>
      <c r="H346" s="192"/>
    </row>
    <row r="347" spans="6:8" ht="12.75">
      <c r="F347" s="192"/>
      <c r="G347" s="192"/>
      <c r="H347" s="192"/>
    </row>
    <row r="348" spans="6:8" ht="12.75">
      <c r="F348" s="192"/>
      <c r="G348" s="192"/>
      <c r="H348" s="192"/>
    </row>
    <row r="349" spans="6:8" ht="12.75">
      <c r="F349" s="192"/>
      <c r="G349" s="192"/>
      <c r="H349" s="192"/>
    </row>
    <row r="350" spans="6:8" ht="12.75">
      <c r="F350" s="192"/>
      <c r="G350" s="192"/>
      <c r="H350" s="192"/>
    </row>
    <row r="351" spans="6:8" ht="12.75">
      <c r="F351" s="192"/>
      <c r="G351" s="192"/>
      <c r="H351" s="192"/>
    </row>
    <row r="352" spans="6:8" ht="12.75">
      <c r="F352" s="192"/>
      <c r="G352" s="192"/>
      <c r="H352" s="192"/>
    </row>
    <row r="353" spans="6:8" ht="12.75">
      <c r="F353" s="192"/>
      <c r="G353" s="192"/>
      <c r="H353" s="192"/>
    </row>
    <row r="354" spans="6:8" ht="12.75">
      <c r="F354" s="192"/>
      <c r="G354" s="192"/>
      <c r="H354" s="192"/>
    </row>
    <row r="355" spans="6:8" ht="12.75">
      <c r="F355" s="192"/>
      <c r="G355" s="192"/>
      <c r="H355" s="192"/>
    </row>
    <row r="356" spans="6:8" ht="12.75">
      <c r="F356" s="192"/>
      <c r="G356" s="192"/>
      <c r="H356" s="192"/>
    </row>
    <row r="357" spans="6:8" ht="12.75">
      <c r="F357" s="192"/>
      <c r="G357" s="192"/>
      <c r="H357" s="192"/>
    </row>
    <row r="358" spans="6:8" ht="12.75">
      <c r="F358" s="192"/>
      <c r="G358" s="192"/>
      <c r="H358" s="192"/>
    </row>
    <row r="359" spans="6:8" ht="12.75">
      <c r="F359" s="192"/>
      <c r="G359" s="192"/>
      <c r="H359" s="192"/>
    </row>
    <row r="360" spans="6:8" ht="12.75">
      <c r="F360" s="192"/>
      <c r="G360" s="192"/>
      <c r="H360" s="192"/>
    </row>
    <row r="361" spans="6:8" ht="12.75">
      <c r="F361" s="192"/>
      <c r="G361" s="192"/>
      <c r="H361" s="192"/>
    </row>
    <row r="362" spans="6:8" ht="12.75">
      <c r="F362" s="192"/>
      <c r="G362" s="192"/>
      <c r="H362" s="192"/>
    </row>
    <row r="363" spans="6:8" ht="12.75">
      <c r="F363" s="192"/>
      <c r="G363" s="192"/>
      <c r="H363" s="192"/>
    </row>
    <row r="364" spans="6:8" ht="12.75">
      <c r="F364" s="192"/>
      <c r="G364" s="192"/>
      <c r="H364" s="192"/>
    </row>
    <row r="365" spans="6:8" ht="12.75">
      <c r="F365" s="192"/>
      <c r="G365" s="192"/>
      <c r="H365" s="192"/>
    </row>
    <row r="366" spans="6:8" ht="12.75">
      <c r="F366" s="192"/>
      <c r="G366" s="192"/>
      <c r="H366" s="192"/>
    </row>
    <row r="367" spans="6:8" ht="12.75">
      <c r="F367" s="192"/>
      <c r="G367" s="192"/>
      <c r="H367" s="192"/>
    </row>
    <row r="368" spans="6:8" ht="12.75">
      <c r="F368" s="192"/>
      <c r="G368" s="192"/>
      <c r="H368" s="192"/>
    </row>
    <row r="369" spans="6:8" ht="12.75">
      <c r="F369" s="192"/>
      <c r="G369" s="192"/>
      <c r="H369" s="192"/>
    </row>
    <row r="370" spans="6:8" ht="12.75">
      <c r="F370" s="192"/>
      <c r="G370" s="192"/>
      <c r="H370" s="192"/>
    </row>
    <row r="371" spans="6:8" ht="12.75">
      <c r="F371" s="192"/>
      <c r="G371" s="192"/>
      <c r="H371" s="192"/>
    </row>
    <row r="372" spans="6:8" ht="12.75">
      <c r="F372" s="192"/>
      <c r="G372" s="192"/>
      <c r="H372" s="192"/>
    </row>
    <row r="373" spans="6:8" ht="12.75">
      <c r="F373" s="192"/>
      <c r="G373" s="192"/>
      <c r="H373" s="192"/>
    </row>
    <row r="374" spans="6:8" ht="12.75">
      <c r="F374" s="192"/>
      <c r="G374" s="192"/>
      <c r="H374" s="192"/>
    </row>
    <row r="375" spans="6:8" ht="12.75">
      <c r="F375" s="192"/>
      <c r="G375" s="192"/>
      <c r="H375" s="192"/>
    </row>
    <row r="376" spans="6:8" ht="12.75">
      <c r="F376" s="192"/>
      <c r="G376" s="192"/>
      <c r="H376" s="192"/>
    </row>
    <row r="377" spans="6:8" ht="12.75">
      <c r="F377" s="192"/>
      <c r="G377" s="192"/>
      <c r="H377" s="192"/>
    </row>
    <row r="378" spans="6:8" ht="12.75">
      <c r="F378" s="192"/>
      <c r="G378" s="192"/>
      <c r="H378" s="192"/>
    </row>
    <row r="379" spans="6:8" ht="12.75">
      <c r="F379" s="192"/>
      <c r="G379" s="192"/>
      <c r="H379" s="192"/>
    </row>
    <row r="380" spans="6:8" ht="12.75">
      <c r="F380" s="192"/>
      <c r="G380" s="192"/>
      <c r="H380" s="192"/>
    </row>
    <row r="381" spans="6:8" ht="12.75">
      <c r="F381" s="192"/>
      <c r="G381" s="192"/>
      <c r="H381" s="192"/>
    </row>
    <row r="382" spans="6:8" ht="12.75">
      <c r="F382" s="192"/>
      <c r="G382" s="192"/>
      <c r="H382" s="192"/>
    </row>
    <row r="383" spans="6:8" ht="12.75">
      <c r="F383" s="192"/>
      <c r="G383" s="192"/>
      <c r="H383" s="192"/>
    </row>
    <row r="384" spans="6:8" ht="12.75">
      <c r="F384" s="192"/>
      <c r="G384" s="192"/>
      <c r="H384" s="192"/>
    </row>
    <row r="385" spans="6:8" ht="12.75">
      <c r="F385" s="192"/>
      <c r="G385" s="192"/>
      <c r="H385" s="192"/>
    </row>
    <row r="386" spans="6:8" ht="12.75">
      <c r="F386" s="192"/>
      <c r="G386" s="192"/>
      <c r="H386" s="192"/>
    </row>
    <row r="387" spans="6:8" ht="12.75">
      <c r="F387" s="192"/>
      <c r="G387" s="192"/>
      <c r="H387" s="192"/>
    </row>
    <row r="388" spans="6:8" ht="12.75">
      <c r="F388" s="192"/>
      <c r="G388" s="192"/>
      <c r="H388" s="192"/>
    </row>
    <row r="389" spans="6:8" ht="12.75">
      <c r="F389" s="192"/>
      <c r="G389" s="192"/>
      <c r="H389" s="192"/>
    </row>
    <row r="390" spans="6:8" ht="12.75">
      <c r="F390" s="192"/>
      <c r="G390" s="192"/>
      <c r="H390" s="192"/>
    </row>
    <row r="391" spans="6:8" ht="12.75">
      <c r="F391" s="192"/>
      <c r="G391" s="192"/>
      <c r="H391" s="192"/>
    </row>
    <row r="392" spans="6:8" ht="12.75">
      <c r="F392" s="192"/>
      <c r="G392" s="192"/>
      <c r="H392" s="192"/>
    </row>
    <row r="393" spans="6:8" ht="12.75">
      <c r="F393" s="192"/>
      <c r="G393" s="192"/>
      <c r="H393" s="192"/>
    </row>
    <row r="394" spans="6:8" ht="12.75">
      <c r="F394" s="192"/>
      <c r="G394" s="192"/>
      <c r="H394" s="192"/>
    </row>
  </sheetData>
  <sheetProtection/>
  <mergeCells count="12">
    <mergeCell ref="H4:H5"/>
    <mergeCell ref="I4:I5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1" min="1" max="10" man="1"/>
    <brk id="3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5" hidden="1" customWidth="1"/>
    <col min="2" max="2" width="29.28125" style="155" customWidth="1"/>
    <col min="3" max="3" width="124.7109375" style="191" customWidth="1"/>
    <col min="4" max="4" width="72.7109375" style="191" customWidth="1"/>
    <col min="5" max="16384" width="8.8515625" style="164" customWidth="1"/>
  </cols>
  <sheetData>
    <row r="1" spans="3:7" ht="105" customHeight="1">
      <c r="C1" s="162"/>
      <c r="D1" s="708" t="s">
        <v>620</v>
      </c>
      <c r="E1" s="708"/>
      <c r="F1" s="708"/>
      <c r="G1" s="708"/>
    </row>
    <row r="2" spans="2:10" ht="75" customHeight="1">
      <c r="B2" s="712" t="s">
        <v>173</v>
      </c>
      <c r="C2" s="712"/>
      <c r="D2" s="712"/>
      <c r="J2" s="166"/>
    </row>
    <row r="3" spans="3:16" ht="16.5" customHeight="1" thickBot="1">
      <c r="C3" s="167"/>
      <c r="D3" s="441"/>
      <c r="P3" s="241"/>
    </row>
    <row r="4" spans="2:4" ht="92.25" customHeight="1">
      <c r="B4" s="674" t="s">
        <v>251</v>
      </c>
      <c r="C4" s="674" t="s">
        <v>567</v>
      </c>
      <c r="D4" s="702" t="s">
        <v>568</v>
      </c>
    </row>
    <row r="5" spans="2:4" ht="35.25" customHeight="1" thickBot="1">
      <c r="B5" s="675"/>
      <c r="C5" s="675"/>
      <c r="D5" s="703"/>
    </row>
    <row r="6" spans="1:4" s="175" customFormat="1" ht="15.75">
      <c r="A6" s="169"/>
      <c r="B6" s="170">
        <v>1</v>
      </c>
      <c r="C6" s="170">
        <v>2</v>
      </c>
      <c r="D6" s="518">
        <v>3</v>
      </c>
    </row>
    <row r="7" spans="1:4" s="175" customFormat="1" ht="75.75" customHeight="1">
      <c r="A7" s="169"/>
      <c r="B7" s="522" t="s">
        <v>586</v>
      </c>
      <c r="C7" s="533" t="s">
        <v>569</v>
      </c>
      <c r="D7" s="527" t="s">
        <v>593</v>
      </c>
    </row>
    <row r="8" spans="1:4" s="175" customFormat="1" ht="84.75" customHeight="1">
      <c r="A8" s="169"/>
      <c r="B8" s="521" t="s">
        <v>587</v>
      </c>
      <c r="C8" s="349" t="s">
        <v>234</v>
      </c>
      <c r="D8" s="520" t="s">
        <v>366</v>
      </c>
    </row>
    <row r="9" spans="1:4" s="175" customFormat="1" ht="69.75" customHeight="1">
      <c r="A9" s="169"/>
      <c r="B9" s="522" t="s">
        <v>588</v>
      </c>
      <c r="C9" s="481" t="s">
        <v>601</v>
      </c>
      <c r="D9" s="709" t="s">
        <v>604</v>
      </c>
    </row>
    <row r="10" spans="1:4" s="175" customFormat="1" ht="56.25" customHeight="1" hidden="1">
      <c r="A10" s="169"/>
      <c r="B10" s="519"/>
      <c r="C10" s="223"/>
      <c r="D10" s="710"/>
    </row>
    <row r="11" spans="1:4" s="175" customFormat="1" ht="39.75" customHeight="1">
      <c r="A11" s="169"/>
      <c r="B11" s="522" t="s">
        <v>589</v>
      </c>
      <c r="C11" s="231" t="s">
        <v>333</v>
      </c>
      <c r="D11" s="710"/>
    </row>
    <row r="12" spans="1:4" s="175" customFormat="1" ht="96.75" customHeight="1">
      <c r="A12" s="169"/>
      <c r="B12" s="522" t="s">
        <v>590</v>
      </c>
      <c r="C12" s="231" t="s">
        <v>570</v>
      </c>
      <c r="D12" s="710"/>
    </row>
    <row r="13" spans="1:4" s="175" customFormat="1" ht="95.25" customHeight="1" hidden="1">
      <c r="A13" s="169"/>
      <c r="B13" s="524" t="s">
        <v>486</v>
      </c>
      <c r="C13" s="231" t="s">
        <v>487</v>
      </c>
      <c r="D13" s="710"/>
    </row>
    <row r="14" spans="1:4" s="175" customFormat="1" ht="95.25" customHeight="1">
      <c r="A14" s="169"/>
      <c r="B14" s="522" t="s">
        <v>591</v>
      </c>
      <c r="C14" s="482" t="s">
        <v>602</v>
      </c>
      <c r="D14" s="711"/>
    </row>
    <row r="15" spans="1:4" s="175" customFormat="1" ht="95.25" customHeight="1">
      <c r="A15" s="169"/>
      <c r="B15" s="522" t="s">
        <v>592</v>
      </c>
      <c r="C15" s="482" t="s">
        <v>571</v>
      </c>
      <c r="D15" s="523" t="s">
        <v>366</v>
      </c>
    </row>
    <row r="16" spans="1:4" s="175" customFormat="1" ht="65.25" customHeight="1">
      <c r="A16" s="169"/>
      <c r="B16" s="525" t="s">
        <v>594</v>
      </c>
      <c r="C16" s="343" t="s">
        <v>572</v>
      </c>
      <c r="D16" s="523" t="s">
        <v>366</v>
      </c>
    </row>
    <row r="17" spans="1:4" s="175" customFormat="1" ht="74.25" customHeight="1" thickBot="1">
      <c r="A17" s="169"/>
      <c r="B17" s="526" t="s">
        <v>595</v>
      </c>
      <c r="C17" s="228" t="s">
        <v>573</v>
      </c>
      <c r="D17" s="523" t="s">
        <v>606</v>
      </c>
    </row>
    <row r="18" spans="1:10" s="175" customFormat="1" ht="183" customHeight="1" thickBot="1">
      <c r="A18" s="169"/>
      <c r="B18" s="526" t="s">
        <v>596</v>
      </c>
      <c r="C18" s="483" t="s">
        <v>605</v>
      </c>
      <c r="D18" s="527" t="s">
        <v>607</v>
      </c>
      <c r="J18" s="456"/>
    </row>
    <row r="19" spans="1:4" s="175" customFormat="1" ht="135" customHeight="1">
      <c r="A19" s="169"/>
      <c r="B19" s="526" t="s">
        <v>597</v>
      </c>
      <c r="C19" s="484" t="s">
        <v>574</v>
      </c>
      <c r="D19" s="527" t="s">
        <v>608</v>
      </c>
    </row>
    <row r="20" spans="2:4" s="179" customFormat="1" ht="115.5" customHeight="1">
      <c r="B20" s="528" t="s">
        <v>598</v>
      </c>
      <c r="C20" s="98" t="s">
        <v>226</v>
      </c>
      <c r="D20" s="523" t="s">
        <v>609</v>
      </c>
    </row>
    <row r="21" spans="2:4" s="180" customFormat="1" ht="87" customHeight="1">
      <c r="B21" s="524" t="s">
        <v>599</v>
      </c>
      <c r="C21" s="231" t="s">
        <v>575</v>
      </c>
      <c r="D21" s="529" t="s">
        <v>366</v>
      </c>
    </row>
    <row r="22" spans="1:4" ht="86.25" customHeight="1" thickBot="1">
      <c r="A22" s="164"/>
      <c r="B22" s="530" t="s">
        <v>600</v>
      </c>
      <c r="C22" s="531" t="s">
        <v>576</v>
      </c>
      <c r="D22" s="532" t="s">
        <v>608</v>
      </c>
    </row>
    <row r="23" spans="2:4" s="488" customFormat="1" ht="56.25" customHeight="1">
      <c r="B23" s="489"/>
      <c r="C23" s="370" t="s">
        <v>358</v>
      </c>
      <c r="D23" s="504" t="s">
        <v>29</v>
      </c>
    </row>
    <row r="24" spans="2:4" s="488" customFormat="1" ht="101.25" customHeight="1">
      <c r="B24" s="489"/>
      <c r="C24" s="489"/>
      <c r="D24" s="504"/>
    </row>
    <row r="25" spans="2:4" s="488" customFormat="1" ht="81.75" customHeight="1">
      <c r="B25" s="491"/>
      <c r="C25" s="489"/>
      <c r="D25" s="492"/>
    </row>
    <row r="26" spans="2:4" s="488" customFormat="1" ht="100.5" customHeight="1">
      <c r="B26" s="493"/>
      <c r="C26" s="493"/>
      <c r="D26" s="490"/>
    </row>
    <row r="27" spans="2:4" s="488" customFormat="1" ht="72" customHeight="1">
      <c r="B27" s="489"/>
      <c r="C27" s="489"/>
      <c r="D27" s="492"/>
    </row>
    <row r="28" spans="2:4" s="494" customFormat="1" ht="80.25" customHeight="1">
      <c r="B28" s="495"/>
      <c r="C28" s="495"/>
      <c r="D28" s="496"/>
    </row>
    <row r="29" spans="2:4" s="494" customFormat="1" ht="77.25" customHeight="1">
      <c r="B29" s="497"/>
      <c r="C29" s="498"/>
      <c r="D29" s="499"/>
    </row>
    <row r="30" spans="2:4" s="494" customFormat="1" ht="67.5" customHeight="1" hidden="1">
      <c r="B30" s="497"/>
      <c r="C30" s="498"/>
      <c r="D30" s="500"/>
    </row>
    <row r="31" spans="2:4" s="494" customFormat="1" ht="84" customHeight="1">
      <c r="B31" s="501"/>
      <c r="C31" s="491"/>
      <c r="D31" s="496"/>
    </row>
    <row r="32" spans="2:4" s="494" customFormat="1" ht="124.5" customHeight="1">
      <c r="B32" s="501"/>
      <c r="C32" s="489"/>
      <c r="D32" s="496"/>
    </row>
    <row r="33" spans="2:4" s="494" customFormat="1" ht="96.75" customHeight="1">
      <c r="B33" s="495"/>
      <c r="C33" s="495"/>
      <c r="D33" s="490"/>
    </row>
    <row r="34" spans="2:4" s="494" customFormat="1" ht="74.25" customHeight="1">
      <c r="B34" s="495"/>
      <c r="C34" s="495"/>
      <c r="D34" s="496"/>
    </row>
    <row r="35" spans="2:4" s="488" customFormat="1" ht="123" customHeight="1">
      <c r="B35" s="495"/>
      <c r="C35" s="495"/>
      <c r="D35" s="502"/>
    </row>
    <row r="36" spans="2:4" s="488" customFormat="1" ht="62.25" customHeight="1">
      <c r="B36" s="495"/>
      <c r="C36" s="495"/>
      <c r="D36" s="502"/>
    </row>
    <row r="37" spans="2:4" s="488" customFormat="1" ht="18.75">
      <c r="B37" s="495"/>
      <c r="C37" s="495"/>
      <c r="D37" s="502"/>
    </row>
    <row r="38" spans="2:4" s="488" customFormat="1" ht="18.75">
      <c r="B38" s="503"/>
      <c r="C38" s="489"/>
      <c r="D38" s="499"/>
    </row>
    <row r="39" spans="2:4" s="488" customFormat="1" ht="18.75">
      <c r="B39" s="503"/>
      <c r="C39" s="489"/>
      <c r="D39" s="499"/>
    </row>
    <row r="40" spans="1:4" ht="20.25" hidden="1">
      <c r="A40" s="164"/>
      <c r="B40" s="485" t="s">
        <v>207</v>
      </c>
      <c r="C40" s="486"/>
      <c r="D40" s="487"/>
    </row>
    <row r="41" spans="1:4" ht="21" hidden="1" thickBot="1">
      <c r="A41" s="164"/>
      <c r="B41" s="363" t="s">
        <v>208</v>
      </c>
      <c r="C41" s="364"/>
      <c r="D41" s="273"/>
    </row>
    <row r="42" spans="1:4" ht="19.5" hidden="1" thickBot="1">
      <c r="A42" s="164"/>
      <c r="B42" s="366"/>
      <c r="C42" s="366"/>
      <c r="D42" s="359"/>
    </row>
    <row r="43" spans="1:4" ht="12.75">
      <c r="A43" s="164"/>
      <c r="B43" s="164"/>
      <c r="C43" s="185"/>
      <c r="D43" s="186"/>
    </row>
    <row r="44" spans="1:4" ht="12.75">
      <c r="A44" s="164"/>
      <c r="B44" s="164"/>
      <c r="C44" s="188"/>
      <c r="D44" s="163"/>
    </row>
    <row r="45" spans="1:4" ht="12.75">
      <c r="A45" s="164"/>
      <c r="B45" s="164"/>
      <c r="C45" s="188"/>
      <c r="D45" s="163"/>
    </row>
    <row r="46" spans="1:4" ht="12.75">
      <c r="A46" s="164"/>
      <c r="B46" s="164"/>
      <c r="C46" s="188"/>
      <c r="D46" s="163"/>
    </row>
    <row r="47" spans="1:4" ht="12.75">
      <c r="A47" s="164"/>
      <c r="B47" s="164"/>
      <c r="C47" s="188"/>
      <c r="D47" s="163"/>
    </row>
    <row r="48" spans="1:4" ht="12.75">
      <c r="A48" s="164"/>
      <c r="B48" s="164"/>
      <c r="C48" s="188"/>
      <c r="D48" s="163"/>
    </row>
    <row r="49" spans="1:4" ht="12.75">
      <c r="A49" s="164"/>
      <c r="B49" s="164"/>
      <c r="C49" s="188"/>
      <c r="D49" s="163"/>
    </row>
    <row r="50" spans="1:4" ht="12.75">
      <c r="A50" s="164"/>
      <c r="B50" s="164"/>
      <c r="C50" s="188"/>
      <c r="D50" s="163"/>
    </row>
    <row r="51" spans="1:4" ht="12.75">
      <c r="A51" s="164"/>
      <c r="B51" s="164"/>
      <c r="C51" s="188"/>
      <c r="D51" s="163"/>
    </row>
    <row r="52" spans="1:4" ht="12.75">
      <c r="A52" s="164"/>
      <c r="B52" s="164"/>
      <c r="C52" s="188"/>
      <c r="D52" s="163"/>
    </row>
    <row r="53" spans="1:4" ht="12.75">
      <c r="A53" s="164"/>
      <c r="B53" s="164"/>
      <c r="C53" s="188"/>
      <c r="D53" s="163"/>
    </row>
    <row r="54" spans="1:4" ht="12.75">
      <c r="A54" s="164"/>
      <c r="B54" s="164"/>
      <c r="C54" s="188"/>
      <c r="D54" s="163"/>
    </row>
    <row r="55" spans="1:4" ht="12.75">
      <c r="A55" s="164"/>
      <c r="B55" s="164"/>
      <c r="C55" s="188"/>
      <c r="D55" s="163"/>
    </row>
    <row r="56" spans="1:4" ht="12.75">
      <c r="A56" s="164"/>
      <c r="B56" s="164"/>
      <c r="C56" s="188"/>
      <c r="D56" s="163"/>
    </row>
    <row r="57" spans="1:4" ht="12.75">
      <c r="A57" s="164"/>
      <c r="B57" s="164"/>
      <c r="C57" s="188"/>
      <c r="D57" s="163"/>
    </row>
    <row r="58" spans="1:4" ht="12.75">
      <c r="A58" s="164"/>
      <c r="B58" s="164"/>
      <c r="C58" s="188"/>
      <c r="D58" s="163"/>
    </row>
    <row r="59" spans="1:4" ht="12.75">
      <c r="A59" s="164"/>
      <c r="B59" s="164"/>
      <c r="C59" s="188"/>
      <c r="D59" s="163"/>
    </row>
    <row r="60" spans="1:4" ht="12.75">
      <c r="A60" s="164"/>
      <c r="B60" s="164"/>
      <c r="C60" s="188"/>
      <c r="D60" s="163"/>
    </row>
    <row r="61" spans="3:4" ht="12.75">
      <c r="C61" s="188"/>
      <c r="D61" s="163"/>
    </row>
    <row r="62" spans="3:4" ht="12.75">
      <c r="C62" s="162"/>
      <c r="D62" s="163"/>
    </row>
    <row r="63" spans="3:4" ht="12.75">
      <c r="C63" s="162"/>
      <c r="D63" s="163"/>
    </row>
    <row r="64" spans="3:4" ht="12.75">
      <c r="C64" s="162"/>
      <c r="D64" s="163"/>
    </row>
    <row r="65" spans="3:4" ht="12.75">
      <c r="C65" s="162"/>
      <c r="D65" s="163"/>
    </row>
    <row r="66" spans="3:4" ht="12.75">
      <c r="C66" s="162"/>
      <c r="D66" s="163"/>
    </row>
    <row r="67" spans="3:4" ht="12.75">
      <c r="C67" s="162"/>
      <c r="D67" s="163"/>
    </row>
    <row r="68" spans="3:4" ht="12.75">
      <c r="C68" s="162"/>
      <c r="D68" s="163"/>
    </row>
    <row r="69" spans="3:4" ht="12.75">
      <c r="C69" s="162"/>
      <c r="D69" s="163"/>
    </row>
    <row r="70" spans="3:4" ht="12.75">
      <c r="C70" s="162"/>
      <c r="D70" s="163"/>
    </row>
    <row r="71" spans="3:4" ht="12.75">
      <c r="C71" s="162"/>
      <c r="D71" s="163"/>
    </row>
    <row r="72" spans="3:4" ht="12.75">
      <c r="C72" s="162"/>
      <c r="D72" s="163"/>
    </row>
    <row r="73" spans="3:4" ht="12.75">
      <c r="C73" s="162"/>
      <c r="D73" s="163"/>
    </row>
    <row r="74" spans="3:4" ht="12.75">
      <c r="C74" s="162"/>
      <c r="D74" s="163"/>
    </row>
    <row r="75" spans="3:4" ht="12.75">
      <c r="C75" s="162"/>
      <c r="D75" s="163"/>
    </row>
    <row r="76" spans="3:4" ht="12.75">
      <c r="C76" s="162"/>
      <c r="D76" s="163"/>
    </row>
    <row r="77" spans="3:4" ht="12.75">
      <c r="C77" s="162"/>
      <c r="D77" s="163"/>
    </row>
    <row r="78" spans="3:4" ht="12.75">
      <c r="C78" s="162"/>
      <c r="D78" s="163"/>
    </row>
    <row r="79" spans="3:4" ht="12.75">
      <c r="C79" s="162"/>
      <c r="D79" s="163"/>
    </row>
    <row r="80" spans="3:4" ht="12.75">
      <c r="C80" s="162"/>
      <c r="D80" s="163"/>
    </row>
    <row r="81" spans="3:4" ht="12.75">
      <c r="C81" s="162"/>
      <c r="D81" s="163"/>
    </row>
    <row r="82" spans="3:4" ht="12.75">
      <c r="C82" s="162"/>
      <c r="D82" s="163"/>
    </row>
    <row r="83" spans="3:4" ht="12.75">
      <c r="C83" s="162"/>
      <c r="D83" s="163"/>
    </row>
    <row r="84" spans="3:4" ht="12.75">
      <c r="C84" s="162"/>
      <c r="D84" s="163"/>
    </row>
    <row r="85" spans="3:4" ht="12.75">
      <c r="C85" s="162"/>
      <c r="D85" s="163"/>
    </row>
    <row r="86" spans="3:4" ht="12.75">
      <c r="C86" s="162"/>
      <c r="D86" s="163"/>
    </row>
    <row r="87" spans="3:4" ht="12.75">
      <c r="C87" s="162"/>
      <c r="D87" s="163"/>
    </row>
    <row r="88" spans="3:4" ht="12.75">
      <c r="C88" s="162"/>
      <c r="D88" s="163"/>
    </row>
    <row r="89" spans="3:4" ht="12.75">
      <c r="C89" s="162"/>
      <c r="D89" s="163"/>
    </row>
    <row r="90" spans="3:4" ht="12.75">
      <c r="C90" s="162"/>
      <c r="D90" s="163"/>
    </row>
    <row r="91" spans="3:4" ht="12.75">
      <c r="C91" s="162"/>
      <c r="D91" s="163"/>
    </row>
    <row r="92" spans="3:4" ht="12.75">
      <c r="C92" s="162"/>
      <c r="D92" s="163"/>
    </row>
    <row r="93" spans="3:4" ht="12.75">
      <c r="C93" s="162"/>
      <c r="D93" s="163"/>
    </row>
    <row r="94" spans="3:4" ht="12.75">
      <c r="C94" s="162"/>
      <c r="D94" s="163"/>
    </row>
    <row r="95" spans="3:4" ht="12.75">
      <c r="C95" s="162"/>
      <c r="D95" s="163"/>
    </row>
    <row r="96" spans="3:4" ht="12.75">
      <c r="C96" s="162"/>
      <c r="D96" s="163"/>
    </row>
    <row r="97" spans="3:4" ht="12.75">
      <c r="C97" s="162"/>
      <c r="D97" s="163"/>
    </row>
    <row r="98" spans="3:4" ht="12.75">
      <c r="C98" s="162"/>
      <c r="D98" s="163"/>
    </row>
    <row r="99" spans="3:4" ht="12.75">
      <c r="C99" s="162"/>
      <c r="D99" s="163"/>
    </row>
    <row r="100" spans="3:4" ht="12.75">
      <c r="C100" s="162"/>
      <c r="D100" s="163"/>
    </row>
    <row r="101" spans="3:4" ht="12.75">
      <c r="C101" s="162"/>
      <c r="D101" s="163"/>
    </row>
    <row r="102" spans="3:4" ht="12.75">
      <c r="C102" s="162"/>
      <c r="D102" s="163"/>
    </row>
    <row r="103" spans="3:4" ht="12.75">
      <c r="C103" s="162"/>
      <c r="D103" s="163"/>
    </row>
    <row r="104" spans="3:4" ht="12.75">
      <c r="C104" s="162"/>
      <c r="D104" s="163"/>
    </row>
    <row r="105" ht="12.75">
      <c r="D105" s="192"/>
    </row>
    <row r="106" ht="12.75">
      <c r="D106" s="192"/>
    </row>
    <row r="107" ht="12.75">
      <c r="D107" s="192"/>
    </row>
    <row r="108" ht="12.75">
      <c r="D108" s="192"/>
    </row>
    <row r="109" ht="12.75">
      <c r="D109" s="192"/>
    </row>
    <row r="110" ht="12.75">
      <c r="D110" s="192"/>
    </row>
    <row r="111" ht="12.75">
      <c r="D111" s="192"/>
    </row>
    <row r="112" ht="12.75">
      <c r="D112" s="192"/>
    </row>
    <row r="113" ht="12.75">
      <c r="D113" s="192"/>
    </row>
    <row r="114" ht="12.75">
      <c r="D114" s="192"/>
    </row>
    <row r="115" ht="12.75">
      <c r="D115" s="192"/>
    </row>
    <row r="116" ht="12.75">
      <c r="D116" s="192"/>
    </row>
    <row r="117" ht="12.75">
      <c r="D117" s="192"/>
    </row>
    <row r="118" ht="12.75">
      <c r="D118" s="192"/>
    </row>
    <row r="119" ht="12.75">
      <c r="D119" s="192"/>
    </row>
    <row r="120" spans="1:23" s="191" customFormat="1" ht="12.75">
      <c r="A120" s="155"/>
      <c r="B120" s="155"/>
      <c r="D120" s="192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1:23" s="191" customFormat="1" ht="12.75">
      <c r="A121" s="155"/>
      <c r="B121" s="155"/>
      <c r="D121" s="192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</row>
    <row r="122" spans="1:23" s="191" customFormat="1" ht="12.75">
      <c r="A122" s="155"/>
      <c r="B122" s="155"/>
      <c r="D122" s="192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1:23" s="191" customFormat="1" ht="12.75">
      <c r="A123" s="155"/>
      <c r="B123" s="155"/>
      <c r="D123" s="192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1:23" s="191" customFormat="1" ht="12.75">
      <c r="A124" s="155"/>
      <c r="B124" s="155"/>
      <c r="D124" s="192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1:23" s="191" customFormat="1" ht="12.75">
      <c r="A125" s="155"/>
      <c r="B125" s="155"/>
      <c r="D125" s="192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1:23" s="191" customFormat="1" ht="12.75">
      <c r="A126" s="155"/>
      <c r="B126" s="155"/>
      <c r="D126" s="192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1:23" s="191" customFormat="1" ht="12.75">
      <c r="A127" s="155"/>
      <c r="B127" s="155"/>
      <c r="D127" s="192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1:23" s="191" customFormat="1" ht="12.75">
      <c r="A128" s="155"/>
      <c r="B128" s="155"/>
      <c r="D128" s="192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1:23" s="191" customFormat="1" ht="12.75">
      <c r="A129" s="155"/>
      <c r="B129" s="155"/>
      <c r="D129" s="192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1:23" s="191" customFormat="1" ht="12.75">
      <c r="A130" s="155"/>
      <c r="B130" s="155"/>
      <c r="D130" s="192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1:23" s="191" customFormat="1" ht="12.75">
      <c r="A131" s="155"/>
      <c r="B131" s="155"/>
      <c r="D131" s="192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1:23" s="191" customFormat="1" ht="12.75">
      <c r="A132" s="155"/>
      <c r="B132" s="155"/>
      <c r="D132" s="192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1:23" s="191" customFormat="1" ht="12.75">
      <c r="A133" s="155"/>
      <c r="B133" s="155"/>
      <c r="D133" s="192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1:23" s="191" customFormat="1" ht="12.75">
      <c r="A134" s="155"/>
      <c r="B134" s="155"/>
      <c r="D134" s="192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</row>
    <row r="135" spans="1:23" s="191" customFormat="1" ht="12.75">
      <c r="A135" s="155"/>
      <c r="B135" s="155"/>
      <c r="D135" s="192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1:23" s="191" customFormat="1" ht="12.75">
      <c r="A136" s="155"/>
      <c r="B136" s="155"/>
      <c r="D136" s="192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1:23" s="191" customFormat="1" ht="12.75">
      <c r="A137" s="155"/>
      <c r="B137" s="155"/>
      <c r="D137" s="192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1:23" s="191" customFormat="1" ht="12.75">
      <c r="A138" s="155"/>
      <c r="B138" s="155"/>
      <c r="D138" s="192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1:23" s="191" customFormat="1" ht="12.75">
      <c r="A139" s="155"/>
      <c r="B139" s="155"/>
      <c r="D139" s="192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</row>
    <row r="140" spans="1:23" s="191" customFormat="1" ht="12.75">
      <c r="A140" s="155"/>
      <c r="B140" s="155"/>
      <c r="D140" s="192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</row>
    <row r="141" spans="1:23" s="191" customFormat="1" ht="12.75">
      <c r="A141" s="155"/>
      <c r="B141" s="155"/>
      <c r="D141" s="192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</row>
    <row r="142" spans="1:23" s="191" customFormat="1" ht="12.75">
      <c r="A142" s="155"/>
      <c r="B142" s="155"/>
      <c r="D142" s="192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</row>
    <row r="143" spans="1:23" s="191" customFormat="1" ht="12.75">
      <c r="A143" s="155"/>
      <c r="B143" s="155"/>
      <c r="D143" s="192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</row>
    <row r="144" spans="1:23" s="191" customFormat="1" ht="12.75">
      <c r="A144" s="155"/>
      <c r="B144" s="155"/>
      <c r="D144" s="192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</row>
    <row r="145" spans="1:23" s="191" customFormat="1" ht="12.75">
      <c r="A145" s="155"/>
      <c r="B145" s="155"/>
      <c r="D145" s="192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</row>
    <row r="146" spans="1:23" s="191" customFormat="1" ht="12.75">
      <c r="A146" s="155"/>
      <c r="B146" s="155"/>
      <c r="D146" s="192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</row>
    <row r="147" spans="1:23" s="191" customFormat="1" ht="12.75">
      <c r="A147" s="155"/>
      <c r="B147" s="155"/>
      <c r="D147" s="192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</row>
    <row r="148" spans="1:23" s="191" customFormat="1" ht="12.75">
      <c r="A148" s="155"/>
      <c r="B148" s="155"/>
      <c r="D148" s="192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</row>
    <row r="149" spans="1:23" s="191" customFormat="1" ht="12.75">
      <c r="A149" s="155"/>
      <c r="B149" s="155"/>
      <c r="D149" s="192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</row>
    <row r="150" spans="1:23" s="191" customFormat="1" ht="12.75">
      <c r="A150" s="155"/>
      <c r="B150" s="155"/>
      <c r="D150" s="192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</row>
    <row r="151" spans="1:23" s="191" customFormat="1" ht="12.75">
      <c r="A151" s="155"/>
      <c r="B151" s="155"/>
      <c r="D151" s="192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</row>
    <row r="152" spans="1:23" s="191" customFormat="1" ht="12.75">
      <c r="A152" s="155"/>
      <c r="B152" s="155"/>
      <c r="D152" s="192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</row>
    <row r="153" spans="1:23" s="191" customFormat="1" ht="12.75">
      <c r="A153" s="155"/>
      <c r="B153" s="155"/>
      <c r="D153" s="192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</row>
    <row r="154" spans="1:23" s="191" customFormat="1" ht="12.75">
      <c r="A154" s="155"/>
      <c r="B154" s="155"/>
      <c r="D154" s="192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</row>
    <row r="155" spans="1:23" s="191" customFormat="1" ht="12.75">
      <c r="A155" s="155"/>
      <c r="B155" s="155"/>
      <c r="D155" s="192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</row>
    <row r="156" spans="1:23" s="191" customFormat="1" ht="12.75">
      <c r="A156" s="155"/>
      <c r="B156" s="155"/>
      <c r="D156" s="192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</row>
    <row r="157" spans="1:23" s="191" customFormat="1" ht="12.75">
      <c r="A157" s="155"/>
      <c r="B157" s="155"/>
      <c r="D157" s="192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</row>
    <row r="158" spans="1:23" s="191" customFormat="1" ht="12.75">
      <c r="A158" s="155"/>
      <c r="B158" s="155"/>
      <c r="D158" s="192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</row>
    <row r="159" spans="1:23" s="191" customFormat="1" ht="12.75">
      <c r="A159" s="155"/>
      <c r="B159" s="155"/>
      <c r="D159" s="192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</row>
    <row r="160" spans="1:23" s="191" customFormat="1" ht="12.75">
      <c r="A160" s="155"/>
      <c r="B160" s="155"/>
      <c r="D160" s="192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</row>
    <row r="161" spans="1:23" s="191" customFormat="1" ht="12.75">
      <c r="A161" s="155"/>
      <c r="B161" s="155"/>
      <c r="D161" s="192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1:23" s="191" customFormat="1" ht="12.75">
      <c r="A162" s="155"/>
      <c r="B162" s="155"/>
      <c r="D162" s="192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</row>
    <row r="163" spans="1:23" s="191" customFormat="1" ht="12.75">
      <c r="A163" s="155"/>
      <c r="B163" s="155"/>
      <c r="D163" s="192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</row>
    <row r="164" spans="1:23" s="191" customFormat="1" ht="12.75">
      <c r="A164" s="155"/>
      <c r="B164" s="155"/>
      <c r="D164" s="192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</row>
    <row r="165" spans="1:23" s="191" customFormat="1" ht="12.75">
      <c r="A165" s="155"/>
      <c r="B165" s="155"/>
      <c r="D165" s="192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</row>
    <row r="166" spans="1:23" s="191" customFormat="1" ht="12.75">
      <c r="A166" s="155"/>
      <c r="B166" s="155"/>
      <c r="D166" s="192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</row>
    <row r="167" spans="1:23" s="191" customFormat="1" ht="12.75">
      <c r="A167" s="155"/>
      <c r="B167" s="155"/>
      <c r="D167" s="192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</row>
    <row r="168" spans="1:23" s="191" customFormat="1" ht="12.75">
      <c r="A168" s="155"/>
      <c r="B168" s="155"/>
      <c r="D168" s="192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</row>
    <row r="169" spans="1:23" s="191" customFormat="1" ht="12.75">
      <c r="A169" s="155"/>
      <c r="B169" s="155"/>
      <c r="D169" s="192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</row>
    <row r="170" spans="1:23" s="191" customFormat="1" ht="12.75">
      <c r="A170" s="155"/>
      <c r="B170" s="155"/>
      <c r="D170" s="192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</row>
    <row r="171" spans="1:23" s="191" customFormat="1" ht="12.75">
      <c r="A171" s="155"/>
      <c r="B171" s="155"/>
      <c r="D171" s="192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</row>
    <row r="172" spans="1:23" s="191" customFormat="1" ht="12.75">
      <c r="A172" s="155"/>
      <c r="B172" s="155"/>
      <c r="D172" s="192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</row>
    <row r="173" spans="1:23" s="191" customFormat="1" ht="12.75">
      <c r="A173" s="155"/>
      <c r="B173" s="155"/>
      <c r="D173" s="192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1:23" s="191" customFormat="1" ht="12.75">
      <c r="A174" s="155"/>
      <c r="B174" s="155"/>
      <c r="D174" s="192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1:23" s="191" customFormat="1" ht="12.75">
      <c r="A175" s="155"/>
      <c r="B175" s="155"/>
      <c r="D175" s="192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</row>
    <row r="176" spans="1:23" s="191" customFormat="1" ht="12.75">
      <c r="A176" s="155"/>
      <c r="B176" s="155"/>
      <c r="D176" s="192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</row>
    <row r="177" spans="1:23" s="191" customFormat="1" ht="12.75">
      <c r="A177" s="155"/>
      <c r="B177" s="155"/>
      <c r="D177" s="192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</row>
    <row r="178" spans="1:23" s="191" customFormat="1" ht="12.75">
      <c r="A178" s="155"/>
      <c r="B178" s="155"/>
      <c r="D178" s="192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</row>
    <row r="179" spans="1:23" s="191" customFormat="1" ht="12.75">
      <c r="A179" s="155"/>
      <c r="B179" s="155"/>
      <c r="D179" s="192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</row>
    <row r="180" spans="1:23" s="191" customFormat="1" ht="12.75">
      <c r="A180" s="155"/>
      <c r="B180" s="155"/>
      <c r="D180" s="192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</row>
    <row r="181" spans="1:23" s="191" customFormat="1" ht="12.75">
      <c r="A181" s="155"/>
      <c r="B181" s="155"/>
      <c r="D181" s="192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</row>
    <row r="182" spans="1:23" s="191" customFormat="1" ht="12.75">
      <c r="A182" s="155"/>
      <c r="B182" s="155"/>
      <c r="D182" s="192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</row>
    <row r="183" spans="1:23" s="191" customFormat="1" ht="12.75">
      <c r="A183" s="155"/>
      <c r="B183" s="155"/>
      <c r="D183" s="192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</row>
    <row r="184" spans="1:23" s="191" customFormat="1" ht="12.75">
      <c r="A184" s="155"/>
      <c r="B184" s="155"/>
      <c r="D184" s="192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</row>
    <row r="185" spans="1:23" s="191" customFormat="1" ht="12.75">
      <c r="A185" s="155"/>
      <c r="B185" s="155"/>
      <c r="D185" s="192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</row>
    <row r="186" spans="1:23" s="191" customFormat="1" ht="12.75">
      <c r="A186" s="155"/>
      <c r="B186" s="155"/>
      <c r="D186" s="192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</row>
    <row r="187" spans="1:23" s="191" customFormat="1" ht="12.75">
      <c r="A187" s="155"/>
      <c r="B187" s="155"/>
      <c r="D187" s="192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</row>
    <row r="188" spans="1:23" s="191" customFormat="1" ht="12.75">
      <c r="A188" s="155"/>
      <c r="B188" s="155"/>
      <c r="D188" s="192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</row>
    <row r="189" spans="1:23" s="191" customFormat="1" ht="12.75">
      <c r="A189" s="155"/>
      <c r="B189" s="155"/>
      <c r="D189" s="192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</row>
    <row r="190" spans="1:23" s="191" customFormat="1" ht="12.75">
      <c r="A190" s="155"/>
      <c r="B190" s="155"/>
      <c r="D190" s="192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</row>
    <row r="191" spans="1:23" s="191" customFormat="1" ht="12.75">
      <c r="A191" s="155"/>
      <c r="B191" s="155"/>
      <c r="D191" s="192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</row>
    <row r="192" spans="1:23" s="191" customFormat="1" ht="12.75">
      <c r="A192" s="155"/>
      <c r="B192" s="155"/>
      <c r="D192" s="192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</row>
    <row r="193" spans="1:23" s="191" customFormat="1" ht="12.75">
      <c r="A193" s="155"/>
      <c r="B193" s="155"/>
      <c r="D193" s="192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</row>
    <row r="194" spans="1:23" s="191" customFormat="1" ht="12.75">
      <c r="A194" s="155"/>
      <c r="B194" s="155"/>
      <c r="D194" s="192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</row>
    <row r="195" spans="1:23" s="191" customFormat="1" ht="12.75">
      <c r="A195" s="155"/>
      <c r="B195" s="155"/>
      <c r="D195" s="192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</row>
    <row r="196" spans="1:23" s="191" customFormat="1" ht="12.75">
      <c r="A196" s="155"/>
      <c r="B196" s="155"/>
      <c r="D196" s="192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</row>
    <row r="197" spans="1:23" s="191" customFormat="1" ht="12.75">
      <c r="A197" s="155"/>
      <c r="B197" s="155"/>
      <c r="D197" s="192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</row>
    <row r="198" spans="1:23" s="191" customFormat="1" ht="12.75">
      <c r="A198" s="155"/>
      <c r="B198" s="155"/>
      <c r="D198" s="192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</row>
    <row r="199" spans="1:23" s="191" customFormat="1" ht="12.75">
      <c r="A199" s="155"/>
      <c r="B199" s="155"/>
      <c r="D199" s="192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</row>
    <row r="200" spans="1:23" s="191" customFormat="1" ht="12.75">
      <c r="A200" s="155"/>
      <c r="B200" s="155"/>
      <c r="D200" s="192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</row>
    <row r="201" spans="1:23" s="191" customFormat="1" ht="12.75">
      <c r="A201" s="155"/>
      <c r="B201" s="155"/>
      <c r="D201" s="192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</row>
    <row r="202" spans="1:23" s="191" customFormat="1" ht="12.75">
      <c r="A202" s="155"/>
      <c r="B202" s="155"/>
      <c r="D202" s="192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</row>
    <row r="203" spans="1:23" s="191" customFormat="1" ht="12.75">
      <c r="A203" s="155"/>
      <c r="B203" s="155"/>
      <c r="D203" s="192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</row>
    <row r="204" spans="1:23" s="191" customFormat="1" ht="12.75">
      <c r="A204" s="155"/>
      <c r="B204" s="155"/>
      <c r="D204" s="192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</row>
    <row r="205" spans="1:23" s="191" customFormat="1" ht="12.75">
      <c r="A205" s="155"/>
      <c r="B205" s="155"/>
      <c r="D205" s="192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</row>
    <row r="206" spans="1:23" s="191" customFormat="1" ht="12.75">
      <c r="A206" s="155"/>
      <c r="B206" s="155"/>
      <c r="D206" s="192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</row>
    <row r="207" spans="1:23" s="191" customFormat="1" ht="12.75">
      <c r="A207" s="155"/>
      <c r="B207" s="155"/>
      <c r="D207" s="192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</row>
    <row r="208" spans="1:23" s="191" customFormat="1" ht="12.75">
      <c r="A208" s="155"/>
      <c r="B208" s="155"/>
      <c r="D208" s="192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</row>
    <row r="209" spans="1:23" s="191" customFormat="1" ht="12.75">
      <c r="A209" s="155"/>
      <c r="B209" s="155"/>
      <c r="D209" s="192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</row>
    <row r="210" spans="1:23" s="191" customFormat="1" ht="12.75">
      <c r="A210" s="155"/>
      <c r="B210" s="155"/>
      <c r="D210" s="192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</row>
    <row r="211" spans="1:23" s="191" customFormat="1" ht="12.75">
      <c r="A211" s="155"/>
      <c r="B211" s="155"/>
      <c r="D211" s="192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</row>
    <row r="212" spans="1:23" s="191" customFormat="1" ht="12.75">
      <c r="A212" s="155"/>
      <c r="B212" s="155"/>
      <c r="D212" s="192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</row>
    <row r="213" spans="1:23" s="191" customFormat="1" ht="12.75">
      <c r="A213" s="155"/>
      <c r="B213" s="155"/>
      <c r="D213" s="192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</row>
    <row r="214" spans="1:23" s="191" customFormat="1" ht="12.75">
      <c r="A214" s="155"/>
      <c r="B214" s="155"/>
      <c r="D214" s="192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</row>
    <row r="215" spans="1:23" s="191" customFormat="1" ht="12.75">
      <c r="A215" s="155"/>
      <c r="B215" s="155"/>
      <c r="D215" s="192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</row>
    <row r="216" spans="1:23" s="191" customFormat="1" ht="12.75">
      <c r="A216" s="155"/>
      <c r="B216" s="155"/>
      <c r="D216" s="192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</row>
    <row r="217" spans="1:23" s="191" customFormat="1" ht="12.75">
      <c r="A217" s="155"/>
      <c r="B217" s="155"/>
      <c r="D217" s="192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</row>
    <row r="218" spans="1:23" s="191" customFormat="1" ht="12.75">
      <c r="A218" s="155"/>
      <c r="B218" s="155"/>
      <c r="D218" s="192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</row>
    <row r="219" spans="1:23" s="191" customFormat="1" ht="12.75">
      <c r="A219" s="155"/>
      <c r="B219" s="155"/>
      <c r="D219" s="192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</row>
    <row r="220" spans="1:23" s="191" customFormat="1" ht="12.75">
      <c r="A220" s="155"/>
      <c r="B220" s="155"/>
      <c r="D220" s="192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</row>
    <row r="221" spans="1:23" s="191" customFormat="1" ht="12.75">
      <c r="A221" s="155"/>
      <c r="B221" s="155"/>
      <c r="D221" s="192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</row>
    <row r="222" spans="1:23" s="191" customFormat="1" ht="12.75">
      <c r="A222" s="155"/>
      <c r="B222" s="155"/>
      <c r="D222" s="192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</row>
    <row r="223" spans="1:23" s="191" customFormat="1" ht="12.75">
      <c r="A223" s="155"/>
      <c r="B223" s="155"/>
      <c r="D223" s="192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</row>
    <row r="224" spans="1:23" s="191" customFormat="1" ht="12.75">
      <c r="A224" s="155"/>
      <c r="B224" s="155"/>
      <c r="D224" s="192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</row>
    <row r="225" spans="1:23" s="191" customFormat="1" ht="12.75">
      <c r="A225" s="155"/>
      <c r="B225" s="155"/>
      <c r="D225" s="192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</row>
    <row r="226" spans="1:23" s="191" customFormat="1" ht="12.75">
      <c r="A226" s="155"/>
      <c r="B226" s="155"/>
      <c r="D226" s="192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</row>
    <row r="227" spans="1:23" s="191" customFormat="1" ht="12.75">
      <c r="A227" s="155"/>
      <c r="B227" s="155"/>
      <c r="D227" s="192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</row>
    <row r="228" spans="1:23" s="191" customFormat="1" ht="12.75">
      <c r="A228" s="155"/>
      <c r="B228" s="155"/>
      <c r="D228" s="192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</row>
    <row r="229" spans="1:23" s="191" customFormat="1" ht="12.75">
      <c r="A229" s="155"/>
      <c r="B229" s="155"/>
      <c r="D229" s="192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</row>
    <row r="230" spans="1:23" s="191" customFormat="1" ht="12.75">
      <c r="A230" s="155"/>
      <c r="B230" s="155"/>
      <c r="D230" s="192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</row>
    <row r="231" spans="1:23" s="191" customFormat="1" ht="12.75">
      <c r="A231" s="155"/>
      <c r="B231" s="155"/>
      <c r="D231" s="192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</row>
    <row r="232" spans="1:23" s="191" customFormat="1" ht="12.75">
      <c r="A232" s="155"/>
      <c r="B232" s="155"/>
      <c r="D232" s="192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</row>
    <row r="233" spans="1:23" s="191" customFormat="1" ht="12.75">
      <c r="A233" s="155"/>
      <c r="B233" s="155"/>
      <c r="D233" s="192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</row>
    <row r="234" spans="1:23" s="191" customFormat="1" ht="12.75">
      <c r="A234" s="155"/>
      <c r="B234" s="155"/>
      <c r="D234" s="192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</row>
    <row r="235" spans="1:23" s="191" customFormat="1" ht="12.75">
      <c r="A235" s="155"/>
      <c r="B235" s="155"/>
      <c r="D235" s="192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</row>
    <row r="236" spans="1:23" s="191" customFormat="1" ht="12.75">
      <c r="A236" s="155"/>
      <c r="B236" s="155"/>
      <c r="D236" s="192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</row>
    <row r="237" spans="1:23" s="191" customFormat="1" ht="12.75">
      <c r="A237" s="155"/>
      <c r="B237" s="155"/>
      <c r="D237" s="192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</row>
    <row r="238" spans="1:23" s="191" customFormat="1" ht="12.75">
      <c r="A238" s="155"/>
      <c r="B238" s="155"/>
      <c r="D238" s="192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</row>
    <row r="239" spans="1:23" s="191" customFormat="1" ht="12.75">
      <c r="A239" s="155"/>
      <c r="B239" s="155"/>
      <c r="D239" s="192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</row>
    <row r="240" spans="1:23" s="191" customFormat="1" ht="12.75">
      <c r="A240" s="155"/>
      <c r="B240" s="155"/>
      <c r="D240" s="192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</row>
    <row r="241" spans="1:23" s="191" customFormat="1" ht="12.75">
      <c r="A241" s="155"/>
      <c r="B241" s="155"/>
      <c r="D241" s="192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</row>
    <row r="242" spans="1:23" s="191" customFormat="1" ht="12.75">
      <c r="A242" s="155"/>
      <c r="B242" s="155"/>
      <c r="D242" s="192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</row>
    <row r="243" spans="1:23" s="191" customFormat="1" ht="12.75">
      <c r="A243" s="155"/>
      <c r="B243" s="155"/>
      <c r="D243" s="192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</row>
    <row r="244" spans="1:23" s="191" customFormat="1" ht="12.75">
      <c r="A244" s="155"/>
      <c r="B244" s="155"/>
      <c r="D244" s="192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</row>
    <row r="245" spans="1:23" s="191" customFormat="1" ht="12.75">
      <c r="A245" s="155"/>
      <c r="B245" s="155"/>
      <c r="D245" s="192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</row>
    <row r="246" spans="1:23" s="191" customFormat="1" ht="12.75">
      <c r="A246" s="155"/>
      <c r="B246" s="155"/>
      <c r="D246" s="192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</row>
    <row r="247" spans="1:23" s="191" customFormat="1" ht="12.75">
      <c r="A247" s="155"/>
      <c r="B247" s="155"/>
      <c r="D247" s="192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</row>
    <row r="248" spans="1:23" s="191" customFormat="1" ht="12.75">
      <c r="A248" s="155"/>
      <c r="B248" s="155"/>
      <c r="D248" s="192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</row>
    <row r="249" spans="1:23" s="191" customFormat="1" ht="12.75">
      <c r="A249" s="155"/>
      <c r="B249" s="155"/>
      <c r="D249" s="192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</row>
    <row r="250" spans="1:23" s="191" customFormat="1" ht="12.75">
      <c r="A250" s="155"/>
      <c r="B250" s="155"/>
      <c r="D250" s="192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</row>
    <row r="251" spans="1:23" s="191" customFormat="1" ht="12.75">
      <c r="A251" s="155"/>
      <c r="B251" s="155"/>
      <c r="D251" s="192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</row>
    <row r="252" spans="1:23" s="191" customFormat="1" ht="12.75">
      <c r="A252" s="155"/>
      <c r="B252" s="155"/>
      <c r="D252" s="192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</row>
    <row r="253" spans="1:23" s="191" customFormat="1" ht="12.75">
      <c r="A253" s="155"/>
      <c r="B253" s="155"/>
      <c r="D253" s="192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</row>
    <row r="254" spans="1:23" s="191" customFormat="1" ht="12.75">
      <c r="A254" s="155"/>
      <c r="B254" s="155"/>
      <c r="D254" s="192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</row>
    <row r="255" spans="1:23" s="191" customFormat="1" ht="12.75">
      <c r="A255" s="155"/>
      <c r="B255" s="155"/>
      <c r="D255" s="192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</row>
    <row r="256" spans="1:23" s="191" customFormat="1" ht="12.75">
      <c r="A256" s="155"/>
      <c r="B256" s="155"/>
      <c r="D256" s="192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</row>
    <row r="257" spans="1:23" s="191" customFormat="1" ht="12.75">
      <c r="A257" s="155"/>
      <c r="B257" s="155"/>
      <c r="D257" s="192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</row>
    <row r="258" spans="1:23" s="191" customFormat="1" ht="12.75">
      <c r="A258" s="155"/>
      <c r="B258" s="155"/>
      <c r="D258" s="192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</row>
    <row r="259" spans="1:23" s="191" customFormat="1" ht="12.75">
      <c r="A259" s="155"/>
      <c r="B259" s="155"/>
      <c r="D259" s="192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</row>
    <row r="260" spans="1:23" s="191" customFormat="1" ht="12.75">
      <c r="A260" s="155"/>
      <c r="B260" s="155"/>
      <c r="D260" s="192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</row>
    <row r="261" spans="1:23" s="191" customFormat="1" ht="12.75">
      <c r="A261" s="155"/>
      <c r="B261" s="155"/>
      <c r="D261" s="192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</row>
    <row r="262" spans="1:23" s="191" customFormat="1" ht="12.75">
      <c r="A262" s="155"/>
      <c r="B262" s="155"/>
      <c r="D262" s="192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</row>
    <row r="263" spans="1:23" s="191" customFormat="1" ht="12.75">
      <c r="A263" s="155"/>
      <c r="B263" s="155"/>
      <c r="D263" s="192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</row>
    <row r="264" spans="1:23" s="191" customFormat="1" ht="12.75">
      <c r="A264" s="155"/>
      <c r="B264" s="155"/>
      <c r="D264" s="192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</row>
    <row r="265" spans="1:23" s="191" customFormat="1" ht="12.75">
      <c r="A265" s="155"/>
      <c r="B265" s="155"/>
      <c r="D265" s="192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</row>
    <row r="266" spans="1:23" s="191" customFormat="1" ht="12.75">
      <c r="A266" s="155"/>
      <c r="B266" s="155"/>
      <c r="D266" s="192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</row>
    <row r="267" spans="1:23" s="191" customFormat="1" ht="12.75">
      <c r="A267" s="155"/>
      <c r="B267" s="155"/>
      <c r="D267" s="192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</row>
    <row r="268" spans="1:23" s="191" customFormat="1" ht="12.75">
      <c r="A268" s="155"/>
      <c r="B268" s="155"/>
      <c r="D268" s="192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</row>
    <row r="269" spans="1:23" s="191" customFormat="1" ht="12.75">
      <c r="A269" s="155"/>
      <c r="B269" s="155"/>
      <c r="D269" s="192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</row>
    <row r="270" spans="1:23" s="191" customFormat="1" ht="12.75">
      <c r="A270" s="155"/>
      <c r="B270" s="155"/>
      <c r="D270" s="192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</row>
    <row r="271" spans="1:23" s="191" customFormat="1" ht="12.75">
      <c r="A271" s="155"/>
      <c r="B271" s="155"/>
      <c r="D271" s="192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</row>
    <row r="272" spans="1:23" s="191" customFormat="1" ht="12.75">
      <c r="A272" s="155"/>
      <c r="B272" s="155"/>
      <c r="D272" s="192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</row>
    <row r="273" spans="1:23" s="191" customFormat="1" ht="12.75">
      <c r="A273" s="155"/>
      <c r="B273" s="155"/>
      <c r="D273" s="192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</row>
    <row r="274" spans="1:23" s="191" customFormat="1" ht="12.75">
      <c r="A274" s="155"/>
      <c r="B274" s="155"/>
      <c r="D274" s="192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</row>
    <row r="275" spans="1:23" s="191" customFormat="1" ht="12.75">
      <c r="A275" s="155"/>
      <c r="B275" s="155"/>
      <c r="D275" s="192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</row>
    <row r="276" spans="1:23" s="191" customFormat="1" ht="12.75">
      <c r="A276" s="155"/>
      <c r="B276" s="155"/>
      <c r="D276" s="192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</row>
    <row r="277" spans="1:23" s="191" customFormat="1" ht="12.75">
      <c r="A277" s="155"/>
      <c r="B277" s="155"/>
      <c r="D277" s="192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</row>
    <row r="278" spans="1:23" s="191" customFormat="1" ht="12.75">
      <c r="A278" s="155"/>
      <c r="B278" s="155"/>
      <c r="D278" s="192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</row>
    <row r="279" spans="1:23" s="191" customFormat="1" ht="12.75">
      <c r="A279" s="155"/>
      <c r="B279" s="155"/>
      <c r="D279" s="192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</row>
    <row r="280" spans="1:23" s="191" customFormat="1" ht="12.75">
      <c r="A280" s="155"/>
      <c r="B280" s="155"/>
      <c r="D280" s="192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</row>
    <row r="281" spans="1:23" s="191" customFormat="1" ht="12.75">
      <c r="A281" s="155"/>
      <c r="B281" s="155"/>
      <c r="D281" s="192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</row>
    <row r="282" spans="1:23" s="191" customFormat="1" ht="12.75">
      <c r="A282" s="155"/>
      <c r="B282" s="155"/>
      <c r="D282" s="192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</row>
    <row r="283" spans="1:23" s="191" customFormat="1" ht="12.75">
      <c r="A283" s="155"/>
      <c r="B283" s="155"/>
      <c r="D283" s="192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</row>
    <row r="284" spans="1:23" s="191" customFormat="1" ht="12.75">
      <c r="A284" s="155"/>
      <c r="B284" s="155"/>
      <c r="D284" s="192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</row>
    <row r="285" spans="1:23" s="191" customFormat="1" ht="12.75">
      <c r="A285" s="155"/>
      <c r="B285" s="155"/>
      <c r="D285" s="192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</row>
    <row r="286" spans="1:23" s="191" customFormat="1" ht="12.75">
      <c r="A286" s="155"/>
      <c r="B286" s="155"/>
      <c r="D286" s="192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</row>
    <row r="287" spans="1:23" s="191" customFormat="1" ht="12.75">
      <c r="A287" s="155"/>
      <c r="B287" s="155"/>
      <c r="D287" s="192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</row>
    <row r="288" spans="1:23" s="191" customFormat="1" ht="12.75">
      <c r="A288" s="155"/>
      <c r="B288" s="155"/>
      <c r="D288" s="192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</row>
    <row r="289" spans="1:23" s="191" customFormat="1" ht="12.75">
      <c r="A289" s="155"/>
      <c r="B289" s="155"/>
      <c r="D289" s="192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</row>
    <row r="290" spans="1:23" s="191" customFormat="1" ht="12.75">
      <c r="A290" s="155"/>
      <c r="B290" s="155"/>
      <c r="D290" s="192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</row>
    <row r="291" spans="1:23" s="191" customFormat="1" ht="12.75">
      <c r="A291" s="155"/>
      <c r="B291" s="155"/>
      <c r="D291" s="192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</row>
    <row r="292" spans="1:23" s="191" customFormat="1" ht="12.75">
      <c r="A292" s="155"/>
      <c r="B292" s="155"/>
      <c r="D292" s="192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</row>
    <row r="293" spans="1:23" s="191" customFormat="1" ht="12.75">
      <c r="A293" s="155"/>
      <c r="B293" s="155"/>
      <c r="D293" s="192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</row>
    <row r="294" spans="1:23" s="191" customFormat="1" ht="12.75">
      <c r="A294" s="155"/>
      <c r="B294" s="155"/>
      <c r="D294" s="192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</row>
    <row r="295" spans="1:23" s="191" customFormat="1" ht="12.75">
      <c r="A295" s="155"/>
      <c r="B295" s="155"/>
      <c r="D295" s="192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</row>
    <row r="296" spans="1:23" s="191" customFormat="1" ht="12.75">
      <c r="A296" s="155"/>
      <c r="B296" s="155"/>
      <c r="D296" s="192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</row>
    <row r="297" spans="1:23" s="191" customFormat="1" ht="12.75">
      <c r="A297" s="155"/>
      <c r="B297" s="155"/>
      <c r="D297" s="192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</row>
    <row r="298" spans="1:23" s="191" customFormat="1" ht="12.75">
      <c r="A298" s="155"/>
      <c r="B298" s="155"/>
      <c r="D298" s="192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</row>
    <row r="299" spans="1:23" s="191" customFormat="1" ht="12.75">
      <c r="A299" s="155"/>
      <c r="B299" s="155"/>
      <c r="D299" s="192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</row>
    <row r="300" spans="1:23" s="191" customFormat="1" ht="12.75">
      <c r="A300" s="155"/>
      <c r="B300" s="155"/>
      <c r="D300" s="192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</row>
    <row r="301" spans="1:23" s="191" customFormat="1" ht="12.75">
      <c r="A301" s="155"/>
      <c r="B301" s="155"/>
      <c r="D301" s="192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</row>
    <row r="302" spans="1:23" s="191" customFormat="1" ht="12.75">
      <c r="A302" s="155"/>
      <c r="B302" s="155"/>
      <c r="D302" s="192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</row>
    <row r="303" spans="1:23" s="191" customFormat="1" ht="12.75">
      <c r="A303" s="155"/>
      <c r="B303" s="155"/>
      <c r="D303" s="192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</row>
    <row r="304" spans="1:23" s="191" customFormat="1" ht="12.75">
      <c r="A304" s="155"/>
      <c r="B304" s="155"/>
      <c r="D304" s="192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</row>
    <row r="305" spans="1:23" s="191" customFormat="1" ht="12.75">
      <c r="A305" s="155"/>
      <c r="B305" s="155"/>
      <c r="D305" s="192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</row>
    <row r="306" spans="1:23" s="191" customFormat="1" ht="12.75">
      <c r="A306" s="155"/>
      <c r="B306" s="155"/>
      <c r="D306" s="192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</row>
    <row r="307" spans="1:23" s="191" customFormat="1" ht="12.75">
      <c r="A307" s="155"/>
      <c r="B307" s="155"/>
      <c r="D307" s="192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</row>
    <row r="308" spans="1:23" s="191" customFormat="1" ht="12.75">
      <c r="A308" s="155"/>
      <c r="B308" s="155"/>
      <c r="D308" s="192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</row>
    <row r="309" spans="1:23" s="191" customFormat="1" ht="12.75">
      <c r="A309" s="155"/>
      <c r="B309" s="155"/>
      <c r="D309" s="192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</row>
    <row r="310" spans="1:23" s="191" customFormat="1" ht="12.75">
      <c r="A310" s="155"/>
      <c r="B310" s="155"/>
      <c r="D310" s="192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</row>
    <row r="311" spans="1:23" s="191" customFormat="1" ht="12.75">
      <c r="A311" s="155"/>
      <c r="B311" s="155"/>
      <c r="D311" s="192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</row>
    <row r="312" spans="1:23" s="191" customFormat="1" ht="12.75">
      <c r="A312" s="155"/>
      <c r="B312" s="155"/>
      <c r="D312" s="192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</row>
    <row r="313" spans="1:23" s="191" customFormat="1" ht="12.75">
      <c r="A313" s="155"/>
      <c r="B313" s="155"/>
      <c r="D313" s="192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</row>
    <row r="314" spans="1:23" s="191" customFormat="1" ht="12.75">
      <c r="A314" s="155"/>
      <c r="B314" s="155"/>
      <c r="D314" s="192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</row>
    <row r="315" spans="1:23" s="191" customFormat="1" ht="12.75">
      <c r="A315" s="155"/>
      <c r="B315" s="155"/>
      <c r="D315" s="192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</row>
    <row r="316" spans="1:23" s="191" customFormat="1" ht="12.75">
      <c r="A316" s="155"/>
      <c r="B316" s="155"/>
      <c r="D316" s="192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</row>
    <row r="317" spans="1:23" s="191" customFormat="1" ht="12.75">
      <c r="A317" s="155"/>
      <c r="B317" s="155"/>
      <c r="D317" s="192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</row>
    <row r="318" spans="1:23" s="191" customFormat="1" ht="12.75">
      <c r="A318" s="155"/>
      <c r="B318" s="155"/>
      <c r="D318" s="192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</row>
    <row r="319" spans="1:23" s="191" customFormat="1" ht="12.75">
      <c r="A319" s="155"/>
      <c r="B319" s="155"/>
      <c r="D319" s="192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</row>
    <row r="320" spans="1:23" s="191" customFormat="1" ht="12.75">
      <c r="A320" s="155"/>
      <c r="B320" s="155"/>
      <c r="D320" s="192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</row>
    <row r="321" spans="1:23" s="191" customFormat="1" ht="12.75">
      <c r="A321" s="155"/>
      <c r="B321" s="155"/>
      <c r="D321" s="192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</row>
    <row r="322" spans="1:23" s="191" customFormat="1" ht="12.75">
      <c r="A322" s="155"/>
      <c r="B322" s="155"/>
      <c r="D322" s="192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</row>
    <row r="323" spans="1:23" s="191" customFormat="1" ht="12.75">
      <c r="A323" s="155"/>
      <c r="B323" s="155"/>
      <c r="D323" s="192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</row>
    <row r="324" spans="1:23" s="191" customFormat="1" ht="12.75">
      <c r="A324" s="155"/>
      <c r="B324" s="155"/>
      <c r="D324" s="192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</row>
    <row r="325" spans="1:23" s="191" customFormat="1" ht="12.75">
      <c r="A325" s="155"/>
      <c r="B325" s="155"/>
      <c r="D325" s="192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</row>
    <row r="326" spans="1:23" s="191" customFormat="1" ht="12.75">
      <c r="A326" s="155"/>
      <c r="B326" s="155"/>
      <c r="D326" s="192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</row>
    <row r="327" spans="1:23" s="191" customFormat="1" ht="12.75">
      <c r="A327" s="155"/>
      <c r="B327" s="155"/>
      <c r="D327" s="192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</row>
    <row r="328" spans="1:23" s="191" customFormat="1" ht="12.75">
      <c r="A328" s="155"/>
      <c r="B328" s="155"/>
      <c r="D328" s="192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</row>
    <row r="329" spans="1:23" s="191" customFormat="1" ht="12.75">
      <c r="A329" s="155"/>
      <c r="B329" s="155"/>
      <c r="D329" s="192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</row>
    <row r="330" spans="1:23" s="191" customFormat="1" ht="12.75">
      <c r="A330" s="155"/>
      <c r="B330" s="155"/>
      <c r="D330" s="192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</row>
    <row r="331" spans="1:23" s="191" customFormat="1" ht="12.75">
      <c r="A331" s="155"/>
      <c r="B331" s="155"/>
      <c r="D331" s="192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</row>
    <row r="332" spans="1:23" s="191" customFormat="1" ht="12.75">
      <c r="A332" s="155"/>
      <c r="B332" s="155"/>
      <c r="D332" s="192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</row>
    <row r="333" spans="1:23" s="191" customFormat="1" ht="12.75">
      <c r="A333" s="155"/>
      <c r="B333" s="155"/>
      <c r="D333" s="192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</row>
    <row r="334" spans="1:23" s="191" customFormat="1" ht="12.75">
      <c r="A334" s="155"/>
      <c r="B334" s="155"/>
      <c r="D334" s="192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</row>
    <row r="335" spans="1:23" s="191" customFormat="1" ht="12.75">
      <c r="A335" s="155"/>
      <c r="B335" s="155"/>
      <c r="D335" s="192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</row>
    <row r="336" spans="1:23" s="191" customFormat="1" ht="12.75">
      <c r="A336" s="155"/>
      <c r="B336" s="155"/>
      <c r="D336" s="192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</row>
    <row r="337" spans="1:23" s="191" customFormat="1" ht="12.75">
      <c r="A337" s="155"/>
      <c r="B337" s="155"/>
      <c r="D337" s="192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</row>
    <row r="338" spans="1:23" s="191" customFormat="1" ht="12.75">
      <c r="A338" s="155"/>
      <c r="B338" s="155"/>
      <c r="D338" s="192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</row>
    <row r="339" spans="1:23" s="191" customFormat="1" ht="12.75">
      <c r="A339" s="155"/>
      <c r="B339" s="155"/>
      <c r="D339" s="192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</row>
    <row r="340" spans="1:23" s="191" customFormat="1" ht="12.75">
      <c r="A340" s="155"/>
      <c r="B340" s="155"/>
      <c r="D340" s="192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</row>
    <row r="341" spans="1:23" s="191" customFormat="1" ht="12.75">
      <c r="A341" s="155"/>
      <c r="B341" s="155"/>
      <c r="D341" s="192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</row>
    <row r="342" spans="1:23" s="191" customFormat="1" ht="12.75">
      <c r="A342" s="155"/>
      <c r="B342" s="155"/>
      <c r="D342" s="192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</row>
    <row r="343" spans="1:23" s="191" customFormat="1" ht="12.75">
      <c r="A343" s="155"/>
      <c r="B343" s="155"/>
      <c r="D343" s="192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</row>
    <row r="344" spans="1:23" s="191" customFormat="1" ht="12.75">
      <c r="A344" s="155"/>
      <c r="B344" s="155"/>
      <c r="D344" s="192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</row>
    <row r="345" spans="1:23" s="191" customFormat="1" ht="12.75">
      <c r="A345" s="155"/>
      <c r="B345" s="155"/>
      <c r="D345" s="192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</row>
    <row r="346" spans="1:23" s="191" customFormat="1" ht="12.75">
      <c r="A346" s="155"/>
      <c r="B346" s="155"/>
      <c r="D346" s="192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</row>
    <row r="347" spans="1:23" s="191" customFormat="1" ht="12.75">
      <c r="A347" s="155"/>
      <c r="B347" s="155"/>
      <c r="D347" s="192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</row>
    <row r="348" spans="1:23" s="191" customFormat="1" ht="12.75">
      <c r="A348" s="155"/>
      <c r="B348" s="155"/>
      <c r="D348" s="192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</row>
    <row r="349" spans="1:23" s="191" customFormat="1" ht="12.75">
      <c r="A349" s="155"/>
      <c r="B349" s="155"/>
      <c r="D349" s="192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</row>
    <row r="350" spans="1:23" s="191" customFormat="1" ht="12.75">
      <c r="A350" s="155"/>
      <c r="B350" s="155"/>
      <c r="D350" s="192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</row>
    <row r="351" spans="1:23" s="191" customFormat="1" ht="12.75">
      <c r="A351" s="155"/>
      <c r="B351" s="155"/>
      <c r="D351" s="192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</row>
    <row r="352" spans="1:23" s="191" customFormat="1" ht="12.75">
      <c r="A352" s="155"/>
      <c r="B352" s="155"/>
      <c r="D352" s="192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</row>
    <row r="353" spans="1:23" s="191" customFormat="1" ht="12.75">
      <c r="A353" s="155"/>
      <c r="B353" s="155"/>
      <c r="D353" s="192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</row>
    <row r="354" spans="1:23" s="191" customFormat="1" ht="12.75">
      <c r="A354" s="155"/>
      <c r="B354" s="155"/>
      <c r="D354" s="192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</row>
    <row r="355" spans="1:23" s="191" customFormat="1" ht="12.75">
      <c r="A355" s="155"/>
      <c r="B355" s="155"/>
      <c r="D355" s="192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</row>
    <row r="356" spans="1:23" s="191" customFormat="1" ht="12.75">
      <c r="A356" s="155"/>
      <c r="B356" s="155"/>
      <c r="D356" s="192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</row>
    <row r="357" spans="1:23" s="191" customFormat="1" ht="12.75">
      <c r="A357" s="155"/>
      <c r="B357" s="155"/>
      <c r="D357" s="192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</row>
    <row r="358" spans="1:23" s="191" customFormat="1" ht="12.75">
      <c r="A358" s="155"/>
      <c r="B358" s="155"/>
      <c r="D358" s="192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</row>
    <row r="359" spans="1:23" s="191" customFormat="1" ht="12.75">
      <c r="A359" s="155"/>
      <c r="B359" s="155"/>
      <c r="D359" s="192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</row>
    <row r="360" spans="1:23" s="191" customFormat="1" ht="12.75">
      <c r="A360" s="155"/>
      <c r="B360" s="155"/>
      <c r="D360" s="192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</row>
    <row r="361" spans="1:23" s="191" customFormat="1" ht="12.75">
      <c r="A361" s="155"/>
      <c r="B361" s="155"/>
      <c r="D361" s="192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</row>
    <row r="362" spans="1:23" s="191" customFormat="1" ht="12.75">
      <c r="A362" s="155"/>
      <c r="B362" s="155"/>
      <c r="D362" s="192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</row>
    <row r="363" spans="1:23" s="191" customFormat="1" ht="12.75">
      <c r="A363" s="155"/>
      <c r="B363" s="155"/>
      <c r="D363" s="192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</row>
    <row r="364" spans="1:23" s="191" customFormat="1" ht="12.75">
      <c r="A364" s="155"/>
      <c r="B364" s="155"/>
      <c r="D364" s="192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</row>
    <row r="365" spans="1:23" s="191" customFormat="1" ht="12.75">
      <c r="A365" s="155"/>
      <c r="B365" s="155"/>
      <c r="D365" s="192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</row>
    <row r="366" spans="1:23" s="191" customFormat="1" ht="12.75">
      <c r="A366" s="155"/>
      <c r="B366" s="155"/>
      <c r="D366" s="192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</row>
    <row r="367" spans="1:23" s="191" customFormat="1" ht="12.75">
      <c r="A367" s="155"/>
      <c r="B367" s="155"/>
      <c r="D367" s="192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</row>
    <row r="368" spans="1:23" s="191" customFormat="1" ht="12.75">
      <c r="A368" s="155"/>
      <c r="B368" s="155"/>
      <c r="D368" s="192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</row>
    <row r="369" spans="1:23" s="191" customFormat="1" ht="12.75">
      <c r="A369" s="155"/>
      <c r="B369" s="155"/>
      <c r="D369" s="192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</row>
    <row r="370" spans="1:23" s="191" customFormat="1" ht="12.75">
      <c r="A370" s="155"/>
      <c r="B370" s="155"/>
      <c r="D370" s="192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</row>
    <row r="371" spans="1:23" s="191" customFormat="1" ht="12.75">
      <c r="A371" s="155"/>
      <c r="B371" s="155"/>
      <c r="D371" s="192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</row>
    <row r="372" spans="1:23" s="191" customFormat="1" ht="12.75">
      <c r="A372" s="155"/>
      <c r="B372" s="155"/>
      <c r="D372" s="192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</row>
    <row r="373" spans="1:23" s="191" customFormat="1" ht="12.75">
      <c r="A373" s="155"/>
      <c r="B373" s="155"/>
      <c r="D373" s="192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</row>
    <row r="374" spans="1:23" s="191" customFormat="1" ht="12.75">
      <c r="A374" s="155"/>
      <c r="B374" s="155"/>
      <c r="D374" s="192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</row>
    <row r="375" spans="1:23" s="191" customFormat="1" ht="12.75">
      <c r="A375" s="155"/>
      <c r="B375" s="155"/>
      <c r="D375" s="192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</row>
    <row r="376" spans="1:23" s="191" customFormat="1" ht="12.75">
      <c r="A376" s="155"/>
      <c r="B376" s="155"/>
      <c r="D376" s="192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</row>
    <row r="377" spans="1:23" s="191" customFormat="1" ht="12.75">
      <c r="A377" s="155"/>
      <c r="B377" s="155"/>
      <c r="D377" s="192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</row>
    <row r="378" spans="1:23" s="191" customFormat="1" ht="12.75">
      <c r="A378" s="155"/>
      <c r="B378" s="155"/>
      <c r="D378" s="192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57.57421875" style="191" customWidth="1"/>
    <col min="8" max="16384" width="8.8515625" style="164" customWidth="1"/>
  </cols>
  <sheetData>
    <row r="1" spans="3:7" ht="162" customHeight="1">
      <c r="C1" s="162"/>
      <c r="D1" s="162"/>
      <c r="E1" s="163"/>
      <c r="F1" s="162"/>
      <c r="G1" s="517" t="s">
        <v>621</v>
      </c>
    </row>
    <row r="2" spans="2:13" ht="75" customHeight="1">
      <c r="B2" s="697" t="s">
        <v>174</v>
      </c>
      <c r="C2" s="697"/>
      <c r="D2" s="697"/>
      <c r="E2" s="697"/>
      <c r="F2" s="697"/>
      <c r="G2" s="697"/>
      <c r="M2" s="166"/>
    </row>
    <row r="3" spans="3:19" ht="16.5" customHeight="1" thickBot="1">
      <c r="C3" s="167"/>
      <c r="D3" s="167"/>
      <c r="E3" s="699"/>
      <c r="F3" s="699"/>
      <c r="G3" s="699"/>
      <c r="S3" s="241"/>
    </row>
    <row r="4" spans="2:7" ht="92.25" customHeight="1">
      <c r="B4" s="674" t="s">
        <v>545</v>
      </c>
      <c r="C4" s="674" t="s">
        <v>533</v>
      </c>
      <c r="D4" s="674" t="s">
        <v>546</v>
      </c>
      <c r="E4" s="695" t="s">
        <v>532</v>
      </c>
      <c r="F4" s="702" t="s">
        <v>378</v>
      </c>
      <c r="G4" s="706" t="s">
        <v>213</v>
      </c>
    </row>
    <row r="5" spans="2:7" ht="35.25" customHeight="1" thickBot="1">
      <c r="B5" s="675"/>
      <c r="C5" s="675"/>
      <c r="D5" s="675"/>
      <c r="E5" s="696"/>
      <c r="F5" s="703"/>
      <c r="G5" s="707"/>
    </row>
    <row r="6" spans="1:7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173">
        <v>8</v>
      </c>
    </row>
    <row r="7" spans="1:7" s="175" customFormat="1" ht="46.5" customHeight="1">
      <c r="A7" s="169"/>
      <c r="B7" s="254" t="s">
        <v>367</v>
      </c>
      <c r="C7" s="255"/>
      <c r="D7" s="255"/>
      <c r="E7" s="256" t="s">
        <v>366</v>
      </c>
      <c r="F7" s="257"/>
      <c r="G7" s="258">
        <f>G8</f>
        <v>39700</v>
      </c>
    </row>
    <row r="8" spans="1:7" s="175" customFormat="1" ht="32.25" customHeight="1" thickBot="1">
      <c r="A8" s="169"/>
      <c r="B8" s="259" t="s">
        <v>141</v>
      </c>
      <c r="C8" s="260"/>
      <c r="D8" s="260"/>
      <c r="E8" s="261" t="s">
        <v>366</v>
      </c>
      <c r="F8" s="262"/>
      <c r="G8" s="263">
        <f>SUM(G9:G11)</f>
        <v>39700</v>
      </c>
    </row>
    <row r="9" spans="1:7" s="175" customFormat="1" ht="56.25" customHeight="1" hidden="1">
      <c r="A9" s="169"/>
      <c r="B9" s="226"/>
      <c r="C9" s="223"/>
      <c r="D9" s="224"/>
      <c r="E9" s="176" t="s">
        <v>204</v>
      </c>
      <c r="F9" s="242" t="s">
        <v>205</v>
      </c>
      <c r="G9" s="239"/>
    </row>
    <row r="10" spans="1:7" s="175" customFormat="1" ht="57.75" customHeight="1">
      <c r="A10" s="169"/>
      <c r="B10" s="234" t="s">
        <v>464</v>
      </c>
      <c r="C10" s="231" t="s">
        <v>285</v>
      </c>
      <c r="D10" s="231" t="s">
        <v>371</v>
      </c>
      <c r="E10" s="108" t="s">
        <v>465</v>
      </c>
      <c r="F10" s="377" t="s">
        <v>379</v>
      </c>
      <c r="G10" s="227">
        <v>14700</v>
      </c>
    </row>
    <row r="11" spans="1:7" s="175" customFormat="1" ht="38.25" thickBot="1">
      <c r="A11" s="169"/>
      <c r="B11" s="234" t="s">
        <v>464</v>
      </c>
      <c r="C11" s="231" t="s">
        <v>285</v>
      </c>
      <c r="D11" s="231" t="s">
        <v>371</v>
      </c>
      <c r="E11" s="108" t="s">
        <v>465</v>
      </c>
      <c r="F11" s="377" t="s">
        <v>380</v>
      </c>
      <c r="G11" s="227">
        <v>25000</v>
      </c>
    </row>
    <row r="12" spans="1:7" ht="28.5" customHeight="1" thickBot="1">
      <c r="A12" s="164"/>
      <c r="B12" s="302"/>
      <c r="C12" s="303"/>
      <c r="D12" s="304"/>
      <c r="E12" s="305" t="s">
        <v>26</v>
      </c>
      <c r="F12" s="306"/>
      <c r="G12" s="307">
        <f>G7</f>
        <v>39700</v>
      </c>
    </row>
    <row r="13" spans="1:7" ht="14.25">
      <c r="A13" s="164"/>
      <c r="B13" s="164"/>
      <c r="C13" s="185"/>
      <c r="D13" s="185"/>
      <c r="E13" s="186"/>
      <c r="F13" s="186"/>
      <c r="G13" s="187"/>
    </row>
    <row r="14" spans="1:7" ht="18.75">
      <c r="A14" s="164"/>
      <c r="B14" s="164"/>
      <c r="C14" s="188"/>
      <c r="D14" s="188"/>
      <c r="E14" s="370" t="s">
        <v>358</v>
      </c>
      <c r="F14" s="163"/>
      <c r="G14" s="371" t="s">
        <v>29</v>
      </c>
    </row>
    <row r="15" spans="1:7" ht="12.75">
      <c r="A15" s="164"/>
      <c r="B15" s="164"/>
      <c r="C15" s="188"/>
      <c r="D15" s="188"/>
      <c r="E15" s="163"/>
      <c r="F15" s="163"/>
      <c r="G15" s="189"/>
    </row>
    <row r="16" spans="1:7" ht="12.75">
      <c r="A16" s="164"/>
      <c r="B16" s="164"/>
      <c r="C16" s="188"/>
      <c r="D16" s="188"/>
      <c r="E16" s="163"/>
      <c r="F16" s="163"/>
      <c r="G16" s="189"/>
    </row>
    <row r="17" spans="1:7" ht="12.75">
      <c r="A17" s="164"/>
      <c r="B17" s="164"/>
      <c r="C17" s="188"/>
      <c r="D17" s="188"/>
      <c r="E17" s="163"/>
      <c r="F17" s="163"/>
      <c r="G17" s="189"/>
    </row>
    <row r="18" spans="1:7" ht="12.75">
      <c r="A18" s="164"/>
      <c r="B18" s="164"/>
      <c r="C18" s="188"/>
      <c r="D18" s="188"/>
      <c r="E18" s="163"/>
      <c r="F18" s="163"/>
      <c r="G18" s="189"/>
    </row>
    <row r="19" spans="1:7" ht="12.75">
      <c r="A19" s="164"/>
      <c r="B19" s="164"/>
      <c r="C19" s="188"/>
      <c r="D19" s="188"/>
      <c r="E19" s="163"/>
      <c r="F19" s="163"/>
      <c r="G19" s="189"/>
    </row>
    <row r="20" spans="1:7" ht="12.75">
      <c r="A20" s="164"/>
      <c r="B20" s="164"/>
      <c r="C20" s="188"/>
      <c r="D20" s="188"/>
      <c r="E20" s="163"/>
      <c r="F20" s="163"/>
      <c r="G20" s="189"/>
    </row>
    <row r="21" spans="1:7" ht="12.75">
      <c r="A21" s="164"/>
      <c r="B21" s="164"/>
      <c r="C21" s="188"/>
      <c r="D21" s="188"/>
      <c r="E21" s="163"/>
      <c r="F21" s="163"/>
      <c r="G21" s="189"/>
    </row>
    <row r="22" spans="1:7" ht="12.75">
      <c r="A22" s="164"/>
      <c r="B22" s="164"/>
      <c r="C22" s="188"/>
      <c r="D22" s="188"/>
      <c r="E22" s="163"/>
      <c r="F22" s="163"/>
      <c r="G22" s="189"/>
    </row>
    <row r="23" spans="1:7" ht="12.75">
      <c r="A23" s="164"/>
      <c r="B23" s="164"/>
      <c r="C23" s="188"/>
      <c r="D23" s="188"/>
      <c r="E23" s="163"/>
      <c r="F23" s="163"/>
      <c r="G23" s="189"/>
    </row>
    <row r="24" spans="1:7" ht="12.75">
      <c r="A24" s="164"/>
      <c r="B24" s="164"/>
      <c r="C24" s="188"/>
      <c r="D24" s="188"/>
      <c r="E24" s="163"/>
      <c r="F24" s="163"/>
      <c r="G24" s="189"/>
    </row>
    <row r="25" spans="1:7" ht="12.75">
      <c r="A25" s="164"/>
      <c r="B25" s="164"/>
      <c r="C25" s="188"/>
      <c r="D25" s="188"/>
      <c r="E25" s="163"/>
      <c r="F25" s="163"/>
      <c r="G25" s="189"/>
    </row>
    <row r="26" spans="1:7" ht="12.75">
      <c r="A26" s="164"/>
      <c r="B26" s="164"/>
      <c r="C26" s="188"/>
      <c r="D26" s="188"/>
      <c r="E26" s="163"/>
      <c r="F26" s="163"/>
      <c r="G26" s="189"/>
    </row>
    <row r="27" spans="1:7" ht="12.75">
      <c r="A27" s="164"/>
      <c r="B27" s="164"/>
      <c r="C27" s="188"/>
      <c r="D27" s="188"/>
      <c r="E27" s="163"/>
      <c r="F27" s="163"/>
      <c r="G27" s="189"/>
    </row>
    <row r="28" spans="1:7" ht="12.75">
      <c r="A28" s="164"/>
      <c r="B28" s="164"/>
      <c r="C28" s="188"/>
      <c r="D28" s="188"/>
      <c r="E28" s="163"/>
      <c r="F28" s="163"/>
      <c r="G28" s="189"/>
    </row>
    <row r="29" spans="1:7" ht="12.75">
      <c r="A29" s="164"/>
      <c r="B29" s="164"/>
      <c r="C29" s="188"/>
      <c r="D29" s="188"/>
      <c r="E29" s="163"/>
      <c r="F29" s="163"/>
      <c r="G29" s="189"/>
    </row>
    <row r="30" spans="1:7" ht="12.75">
      <c r="A30" s="164"/>
      <c r="B30" s="164"/>
      <c r="C30" s="188"/>
      <c r="D30" s="188"/>
      <c r="E30" s="163"/>
      <c r="F30" s="163"/>
      <c r="G30" s="189"/>
    </row>
    <row r="31" spans="3:7" ht="12.75">
      <c r="C31" s="188"/>
      <c r="D31" s="188"/>
      <c r="E31" s="163"/>
      <c r="F31" s="163"/>
      <c r="G31" s="189"/>
    </row>
    <row r="32" spans="3:7" ht="12.75">
      <c r="C32" s="162"/>
      <c r="D32" s="162"/>
      <c r="E32" s="163"/>
      <c r="F32" s="163"/>
      <c r="G32" s="190"/>
    </row>
    <row r="33" spans="3:7" ht="12.75">
      <c r="C33" s="162"/>
      <c r="D33" s="162"/>
      <c r="E33" s="163"/>
      <c r="F33" s="163"/>
      <c r="G33" s="190"/>
    </row>
    <row r="34" spans="3:7" ht="12.75">
      <c r="C34" s="162"/>
      <c r="D34" s="162"/>
      <c r="E34" s="163"/>
      <c r="F34" s="163"/>
      <c r="G34" s="190"/>
    </row>
    <row r="35" spans="3:7" ht="12.75">
      <c r="C35" s="162"/>
      <c r="D35" s="162"/>
      <c r="E35" s="163"/>
      <c r="F35" s="163"/>
      <c r="G35" s="190"/>
    </row>
    <row r="36" spans="3:7" ht="12.75">
      <c r="C36" s="162"/>
      <c r="D36" s="162"/>
      <c r="E36" s="163"/>
      <c r="F36" s="163"/>
      <c r="G36" s="190"/>
    </row>
    <row r="37" spans="3:7" ht="12.75">
      <c r="C37" s="162"/>
      <c r="D37" s="162"/>
      <c r="E37" s="163"/>
      <c r="F37" s="163"/>
      <c r="G37" s="190"/>
    </row>
    <row r="38" spans="3:7" ht="12.75">
      <c r="C38" s="162"/>
      <c r="D38" s="162"/>
      <c r="E38" s="163"/>
      <c r="F38" s="163"/>
      <c r="G38" s="190"/>
    </row>
    <row r="39" spans="3:7" ht="12.75">
      <c r="C39" s="162"/>
      <c r="D39" s="162"/>
      <c r="E39" s="163"/>
      <c r="F39" s="163"/>
      <c r="G39" s="190"/>
    </row>
    <row r="40" spans="3:7" ht="12.75">
      <c r="C40" s="162"/>
      <c r="D40" s="162"/>
      <c r="E40" s="163"/>
      <c r="F40" s="163"/>
      <c r="G40" s="190"/>
    </row>
    <row r="41" spans="3:7" ht="12.75">
      <c r="C41" s="162"/>
      <c r="D41" s="162"/>
      <c r="E41" s="163"/>
      <c r="F41" s="163"/>
      <c r="G41" s="190"/>
    </row>
    <row r="42" spans="3:7" ht="12.75">
      <c r="C42" s="162"/>
      <c r="D42" s="162"/>
      <c r="E42" s="163"/>
      <c r="F42" s="163"/>
      <c r="G42" s="190"/>
    </row>
    <row r="43" spans="3:7" ht="12.75">
      <c r="C43" s="162"/>
      <c r="D43" s="162"/>
      <c r="E43" s="163"/>
      <c r="F43" s="163"/>
      <c r="G43" s="190"/>
    </row>
    <row r="44" spans="3:7" ht="12.75">
      <c r="C44" s="162"/>
      <c r="D44" s="162"/>
      <c r="E44" s="163"/>
      <c r="F44" s="163"/>
      <c r="G44" s="190"/>
    </row>
    <row r="45" spans="3:7" ht="12.75">
      <c r="C45" s="162"/>
      <c r="D45" s="162"/>
      <c r="E45" s="163"/>
      <c r="F45" s="163"/>
      <c r="G45" s="190"/>
    </row>
    <row r="46" spans="3:7" ht="12.75">
      <c r="C46" s="162"/>
      <c r="D46" s="162"/>
      <c r="E46" s="163"/>
      <c r="F46" s="163"/>
      <c r="G46" s="190"/>
    </row>
    <row r="47" spans="3:7" ht="12.75">
      <c r="C47" s="162"/>
      <c r="D47" s="162"/>
      <c r="E47" s="163"/>
      <c r="F47" s="163"/>
      <c r="G47" s="190"/>
    </row>
    <row r="48" spans="3:7" ht="12.75">
      <c r="C48" s="162"/>
      <c r="D48" s="162"/>
      <c r="E48" s="163"/>
      <c r="F48" s="163"/>
      <c r="G48" s="190"/>
    </row>
    <row r="49" spans="3:7" ht="12.75">
      <c r="C49" s="162"/>
      <c r="D49" s="162"/>
      <c r="E49" s="163"/>
      <c r="F49" s="163"/>
      <c r="G49" s="190"/>
    </row>
    <row r="50" spans="3:7" ht="12.75">
      <c r="C50" s="162"/>
      <c r="D50" s="162"/>
      <c r="E50" s="163"/>
      <c r="F50" s="163"/>
      <c r="G50" s="190"/>
    </row>
    <row r="51" spans="3:7" ht="12.75">
      <c r="C51" s="162"/>
      <c r="D51" s="162"/>
      <c r="E51" s="163"/>
      <c r="F51" s="163"/>
      <c r="G51" s="190"/>
    </row>
    <row r="52" spans="3:7" ht="12.75">
      <c r="C52" s="162"/>
      <c r="D52" s="162"/>
      <c r="E52" s="163"/>
      <c r="F52" s="163"/>
      <c r="G52" s="190"/>
    </row>
    <row r="53" spans="3:7" ht="12.75">
      <c r="C53" s="162"/>
      <c r="D53" s="162"/>
      <c r="E53" s="163"/>
      <c r="F53" s="163"/>
      <c r="G53" s="190"/>
    </row>
    <row r="54" spans="3:7" ht="12.75">
      <c r="C54" s="162"/>
      <c r="D54" s="162"/>
      <c r="E54" s="163"/>
      <c r="F54" s="163"/>
      <c r="G54" s="190"/>
    </row>
    <row r="55" spans="3:7" ht="12.75">
      <c r="C55" s="162"/>
      <c r="D55" s="162"/>
      <c r="E55" s="163"/>
      <c r="F55" s="163"/>
      <c r="G55" s="190"/>
    </row>
    <row r="56" spans="3:7" ht="12.75">
      <c r="C56" s="162"/>
      <c r="D56" s="162"/>
      <c r="E56" s="163"/>
      <c r="F56" s="163"/>
      <c r="G56" s="190"/>
    </row>
    <row r="57" spans="3:7" ht="12.75">
      <c r="C57" s="162"/>
      <c r="D57" s="162"/>
      <c r="E57" s="163"/>
      <c r="F57" s="163"/>
      <c r="G57" s="190"/>
    </row>
    <row r="58" spans="3:7" ht="12.75">
      <c r="C58" s="162"/>
      <c r="D58" s="162"/>
      <c r="E58" s="163"/>
      <c r="F58" s="163"/>
      <c r="G58" s="190"/>
    </row>
    <row r="59" spans="3:7" ht="12.75">
      <c r="C59" s="162"/>
      <c r="D59" s="162"/>
      <c r="E59" s="163"/>
      <c r="F59" s="163"/>
      <c r="G59" s="190"/>
    </row>
    <row r="60" spans="3:7" ht="12.75">
      <c r="C60" s="162"/>
      <c r="D60" s="162"/>
      <c r="E60" s="163"/>
      <c r="F60" s="163"/>
      <c r="G60" s="190"/>
    </row>
    <row r="61" spans="3:7" ht="12.75">
      <c r="C61" s="162"/>
      <c r="D61" s="162"/>
      <c r="E61" s="163"/>
      <c r="F61" s="163"/>
      <c r="G61" s="190"/>
    </row>
    <row r="62" spans="3:7" ht="12.75">
      <c r="C62" s="162"/>
      <c r="D62" s="162"/>
      <c r="E62" s="163"/>
      <c r="F62" s="163"/>
      <c r="G62" s="190"/>
    </row>
    <row r="63" spans="3:7" ht="12.75">
      <c r="C63" s="162"/>
      <c r="D63" s="162"/>
      <c r="E63" s="163"/>
      <c r="F63" s="163"/>
      <c r="G63" s="190"/>
    </row>
    <row r="64" spans="3:7" ht="12.75">
      <c r="C64" s="162"/>
      <c r="D64" s="162"/>
      <c r="E64" s="163"/>
      <c r="F64" s="163"/>
      <c r="G64" s="190"/>
    </row>
    <row r="65" spans="3:7" ht="12.75">
      <c r="C65" s="162"/>
      <c r="D65" s="162"/>
      <c r="E65" s="163"/>
      <c r="F65" s="163"/>
      <c r="G65" s="190"/>
    </row>
    <row r="66" spans="3:7" ht="12.75">
      <c r="C66" s="162"/>
      <c r="D66" s="162"/>
      <c r="E66" s="163"/>
      <c r="F66" s="163"/>
      <c r="G66" s="190"/>
    </row>
    <row r="67" spans="3:7" ht="12.75">
      <c r="C67" s="162"/>
      <c r="D67" s="162"/>
      <c r="E67" s="163"/>
      <c r="F67" s="163"/>
      <c r="G67" s="190"/>
    </row>
    <row r="68" spans="3:7" ht="12.75">
      <c r="C68" s="162"/>
      <c r="D68" s="162"/>
      <c r="E68" s="163"/>
      <c r="F68" s="163"/>
      <c r="G68" s="190"/>
    </row>
    <row r="69" spans="3:7" ht="12.75">
      <c r="C69" s="162"/>
      <c r="D69" s="162"/>
      <c r="E69" s="163"/>
      <c r="F69" s="163"/>
      <c r="G69" s="190"/>
    </row>
    <row r="70" spans="3:7" ht="12.75">
      <c r="C70" s="162"/>
      <c r="D70" s="162"/>
      <c r="E70" s="163"/>
      <c r="F70" s="163"/>
      <c r="G70" s="190"/>
    </row>
    <row r="71" spans="3:7" ht="12.75">
      <c r="C71" s="162"/>
      <c r="D71" s="162"/>
      <c r="E71" s="163"/>
      <c r="F71" s="163"/>
      <c r="G71" s="190"/>
    </row>
    <row r="72" spans="3:7" ht="12.75">
      <c r="C72" s="162"/>
      <c r="D72" s="162"/>
      <c r="E72" s="163"/>
      <c r="F72" s="163"/>
      <c r="G72" s="190"/>
    </row>
    <row r="73" spans="3:7" ht="12.75">
      <c r="C73" s="162"/>
      <c r="D73" s="162"/>
      <c r="E73" s="163"/>
      <c r="F73" s="163"/>
      <c r="G73" s="190"/>
    </row>
    <row r="74" spans="3:7" ht="12.75">
      <c r="C74" s="162"/>
      <c r="D74" s="162"/>
      <c r="E74" s="163"/>
      <c r="F74" s="163"/>
      <c r="G74" s="190"/>
    </row>
    <row r="75" ht="12.75">
      <c r="F75" s="192"/>
    </row>
    <row r="76" ht="12.75">
      <c r="F76" s="192"/>
    </row>
    <row r="77" ht="12.75">
      <c r="F77" s="192"/>
    </row>
    <row r="78" ht="12.75">
      <c r="F78" s="192"/>
    </row>
    <row r="79" ht="12.75">
      <c r="F79" s="192"/>
    </row>
    <row r="80" ht="12.75">
      <c r="F80" s="192"/>
    </row>
    <row r="81" ht="12.75">
      <c r="F81" s="192"/>
    </row>
    <row r="82" ht="12.75">
      <c r="F82" s="192"/>
    </row>
    <row r="83" ht="12.75">
      <c r="F83" s="192"/>
    </row>
    <row r="84" ht="12.75">
      <c r="F84" s="192"/>
    </row>
    <row r="85" ht="12.75">
      <c r="F85" s="192"/>
    </row>
    <row r="86" ht="12.75">
      <c r="F86" s="192"/>
    </row>
    <row r="87" ht="12.75">
      <c r="F87" s="192"/>
    </row>
    <row r="88" ht="12.75">
      <c r="F88" s="192"/>
    </row>
    <row r="89" ht="12.75">
      <c r="F89" s="192"/>
    </row>
    <row r="90" spans="1:19" s="191" customFormat="1" ht="12.75">
      <c r="A90" s="155"/>
      <c r="B90" s="155"/>
      <c r="E90" s="192"/>
      <c r="F90" s="192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</row>
    <row r="91" spans="1:19" s="191" customFormat="1" ht="12.75">
      <c r="A91" s="155"/>
      <c r="B91" s="155"/>
      <c r="E91" s="192"/>
      <c r="F91" s="192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</row>
    <row r="92" spans="1:19" s="191" customFormat="1" ht="12.75">
      <c r="A92" s="155"/>
      <c r="B92" s="155"/>
      <c r="E92" s="192"/>
      <c r="F92" s="192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</row>
    <row r="93" spans="1:19" s="191" customFormat="1" ht="12.75">
      <c r="A93" s="155"/>
      <c r="B93" s="155"/>
      <c r="E93" s="192"/>
      <c r="F93" s="192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</row>
    <row r="94" spans="1:19" s="191" customFormat="1" ht="12.75">
      <c r="A94" s="155"/>
      <c r="B94" s="155"/>
      <c r="E94" s="192"/>
      <c r="F94" s="192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</row>
    <row r="95" spans="1:19" s="191" customFormat="1" ht="12.75">
      <c r="A95" s="155"/>
      <c r="B95" s="155"/>
      <c r="E95" s="192"/>
      <c r="F95" s="192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</row>
    <row r="96" spans="1:19" s="191" customFormat="1" ht="12.75">
      <c r="A96" s="155"/>
      <c r="B96" s="155"/>
      <c r="E96" s="192"/>
      <c r="F96" s="192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</row>
    <row r="97" spans="1:19" s="191" customFormat="1" ht="12.75">
      <c r="A97" s="155"/>
      <c r="B97" s="155"/>
      <c r="E97" s="192"/>
      <c r="F97" s="192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</row>
    <row r="98" spans="1:19" s="191" customFormat="1" ht="12.75">
      <c r="A98" s="155"/>
      <c r="B98" s="155"/>
      <c r="E98" s="192"/>
      <c r="F98" s="192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</row>
    <row r="99" spans="1:19" s="191" customFormat="1" ht="12.75">
      <c r="A99" s="155"/>
      <c r="B99" s="155"/>
      <c r="E99" s="192"/>
      <c r="F99" s="192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</row>
    <row r="100" spans="1:19" s="191" customFormat="1" ht="12.75">
      <c r="A100" s="155"/>
      <c r="B100" s="155"/>
      <c r="E100" s="192"/>
      <c r="F100" s="192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</row>
    <row r="101" spans="1:19" s="191" customFormat="1" ht="12.75">
      <c r="A101" s="155"/>
      <c r="B101" s="155"/>
      <c r="E101" s="192"/>
      <c r="F101" s="192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</row>
    <row r="102" spans="1:19" s="191" customFormat="1" ht="12.75">
      <c r="A102" s="155"/>
      <c r="B102" s="155"/>
      <c r="E102" s="192"/>
      <c r="F102" s="192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</row>
    <row r="103" spans="1:19" s="191" customFormat="1" ht="12.75">
      <c r="A103" s="155"/>
      <c r="B103" s="155"/>
      <c r="E103" s="192"/>
      <c r="F103" s="192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</row>
    <row r="104" spans="1:19" s="191" customFormat="1" ht="12.75">
      <c r="A104" s="155"/>
      <c r="B104" s="155"/>
      <c r="E104" s="192"/>
      <c r="F104" s="192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</row>
    <row r="105" spans="1:19" s="191" customFormat="1" ht="12.75">
      <c r="A105" s="155"/>
      <c r="B105" s="155"/>
      <c r="E105" s="192"/>
      <c r="F105" s="192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</row>
    <row r="106" spans="1:19" s="191" customFormat="1" ht="12.75">
      <c r="A106" s="155"/>
      <c r="B106" s="155"/>
      <c r="E106" s="192"/>
      <c r="F106" s="192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</row>
    <row r="107" spans="1:19" s="191" customFormat="1" ht="12.75">
      <c r="A107" s="155"/>
      <c r="B107" s="155"/>
      <c r="E107" s="192"/>
      <c r="F107" s="192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</row>
    <row r="108" spans="1:19" s="191" customFormat="1" ht="12.75">
      <c r="A108" s="155"/>
      <c r="B108" s="155"/>
      <c r="E108" s="192"/>
      <c r="F108" s="192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</row>
    <row r="109" spans="1:19" s="191" customFormat="1" ht="12.75">
      <c r="A109" s="155"/>
      <c r="B109" s="155"/>
      <c r="E109" s="192"/>
      <c r="F109" s="192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</row>
    <row r="110" spans="1:19" s="191" customFormat="1" ht="12.75">
      <c r="A110" s="155"/>
      <c r="B110" s="155"/>
      <c r="E110" s="192"/>
      <c r="F110" s="192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</row>
    <row r="111" spans="1:19" s="191" customFormat="1" ht="12.75">
      <c r="A111" s="155"/>
      <c r="B111" s="155"/>
      <c r="E111" s="192"/>
      <c r="F111" s="192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 s="191" customFormat="1" ht="12.75">
      <c r="A112" s="155"/>
      <c r="B112" s="155"/>
      <c r="E112" s="192"/>
      <c r="F112" s="192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</row>
    <row r="113" spans="1:19" s="191" customFormat="1" ht="12.75">
      <c r="A113" s="155"/>
      <c r="B113" s="155"/>
      <c r="E113" s="192"/>
      <c r="F113" s="192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</row>
    <row r="114" spans="1:19" s="191" customFormat="1" ht="12.75">
      <c r="A114" s="155"/>
      <c r="B114" s="155"/>
      <c r="E114" s="192"/>
      <c r="F114" s="192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</row>
    <row r="115" spans="1:19" s="191" customFormat="1" ht="12.75">
      <c r="A115" s="155"/>
      <c r="B115" s="155"/>
      <c r="E115" s="192"/>
      <c r="F115" s="192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</row>
    <row r="116" spans="1:19" s="191" customFormat="1" ht="12.75">
      <c r="A116" s="155"/>
      <c r="B116" s="155"/>
      <c r="E116" s="192"/>
      <c r="F116" s="192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</row>
    <row r="117" spans="1:19" s="191" customFormat="1" ht="12.75">
      <c r="A117" s="155"/>
      <c r="B117" s="155"/>
      <c r="E117" s="192"/>
      <c r="F117" s="192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</row>
    <row r="118" spans="1:19" s="191" customFormat="1" ht="12.75">
      <c r="A118" s="155"/>
      <c r="B118" s="155"/>
      <c r="E118" s="192"/>
      <c r="F118" s="192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</row>
    <row r="119" spans="1:19" s="191" customFormat="1" ht="12.75">
      <c r="A119" s="155"/>
      <c r="B119" s="155"/>
      <c r="E119" s="192"/>
      <c r="F119" s="192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</row>
    <row r="120" spans="1:19" s="191" customFormat="1" ht="12.75">
      <c r="A120" s="155"/>
      <c r="B120" s="155"/>
      <c r="E120" s="192"/>
      <c r="F120" s="192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</row>
    <row r="121" spans="1:19" s="191" customFormat="1" ht="12.75">
      <c r="A121" s="155"/>
      <c r="B121" s="155"/>
      <c r="E121" s="192"/>
      <c r="F121" s="192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</row>
    <row r="122" spans="1:19" s="191" customFormat="1" ht="12.75">
      <c r="A122" s="155"/>
      <c r="B122" s="155"/>
      <c r="E122" s="192"/>
      <c r="F122" s="192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</row>
    <row r="123" spans="1:19" s="191" customFormat="1" ht="12.75">
      <c r="A123" s="155"/>
      <c r="B123" s="155"/>
      <c r="E123" s="192"/>
      <c r="F123" s="192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</row>
    <row r="124" spans="1:19" s="191" customFormat="1" ht="12.75">
      <c r="A124" s="155"/>
      <c r="B124" s="155"/>
      <c r="E124" s="192"/>
      <c r="F124" s="192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</row>
    <row r="125" spans="1:19" s="191" customFormat="1" ht="12.75">
      <c r="A125" s="155"/>
      <c r="B125" s="155"/>
      <c r="E125" s="192"/>
      <c r="F125" s="192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</row>
    <row r="126" spans="1:19" s="191" customFormat="1" ht="12.75">
      <c r="A126" s="155"/>
      <c r="B126" s="155"/>
      <c r="E126" s="192"/>
      <c r="F126" s="192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</row>
    <row r="127" spans="1:19" s="191" customFormat="1" ht="12.75">
      <c r="A127" s="155"/>
      <c r="B127" s="155"/>
      <c r="E127" s="192"/>
      <c r="F127" s="192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</row>
    <row r="128" spans="1:19" s="191" customFormat="1" ht="12.75">
      <c r="A128" s="155"/>
      <c r="B128" s="155"/>
      <c r="E128" s="192"/>
      <c r="F128" s="192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</row>
    <row r="129" spans="1:19" s="191" customFormat="1" ht="12.75">
      <c r="A129" s="155"/>
      <c r="B129" s="155"/>
      <c r="E129" s="192"/>
      <c r="F129" s="192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</row>
    <row r="130" spans="1:19" s="191" customFormat="1" ht="12.75">
      <c r="A130" s="155"/>
      <c r="B130" s="155"/>
      <c r="E130" s="192"/>
      <c r="F130" s="192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</row>
    <row r="131" spans="1:19" s="191" customFormat="1" ht="12.75">
      <c r="A131" s="155"/>
      <c r="B131" s="155"/>
      <c r="E131" s="192"/>
      <c r="F131" s="192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</row>
    <row r="132" spans="1:19" s="191" customFormat="1" ht="12.75">
      <c r="A132" s="155"/>
      <c r="B132" s="155"/>
      <c r="E132" s="192"/>
      <c r="F132" s="192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</row>
    <row r="133" spans="1:19" s="191" customFormat="1" ht="12.75">
      <c r="A133" s="155"/>
      <c r="B133" s="155"/>
      <c r="E133" s="192"/>
      <c r="F133" s="192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</row>
    <row r="134" spans="1:19" s="191" customFormat="1" ht="12.75">
      <c r="A134" s="155"/>
      <c r="B134" s="155"/>
      <c r="E134" s="192"/>
      <c r="F134" s="192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</row>
    <row r="135" spans="1:19" s="191" customFormat="1" ht="12.75">
      <c r="A135" s="155"/>
      <c r="B135" s="155"/>
      <c r="E135" s="192"/>
      <c r="F135" s="192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</row>
    <row r="136" spans="1:19" s="191" customFormat="1" ht="12.75">
      <c r="A136" s="155"/>
      <c r="B136" s="155"/>
      <c r="E136" s="192"/>
      <c r="F136" s="192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</row>
    <row r="137" spans="1:19" s="191" customFormat="1" ht="12.75">
      <c r="A137" s="155"/>
      <c r="B137" s="155"/>
      <c r="E137" s="192"/>
      <c r="F137" s="192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</row>
    <row r="138" spans="1:19" s="191" customFormat="1" ht="12.75">
      <c r="A138" s="155"/>
      <c r="B138" s="155"/>
      <c r="E138" s="192"/>
      <c r="F138" s="192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</row>
    <row r="139" spans="1:19" s="191" customFormat="1" ht="12.75">
      <c r="A139" s="155"/>
      <c r="B139" s="155"/>
      <c r="E139" s="192"/>
      <c r="F139" s="192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</row>
    <row r="140" spans="1:19" s="191" customFormat="1" ht="12.75">
      <c r="A140" s="155"/>
      <c r="B140" s="155"/>
      <c r="E140" s="192"/>
      <c r="F140" s="192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</row>
    <row r="141" spans="1:19" s="191" customFormat="1" ht="12.75">
      <c r="A141" s="155"/>
      <c r="B141" s="155"/>
      <c r="E141" s="192"/>
      <c r="F141" s="192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</row>
    <row r="142" spans="1:19" s="191" customFormat="1" ht="12.75">
      <c r="A142" s="155"/>
      <c r="B142" s="155"/>
      <c r="E142" s="192"/>
      <c r="F142" s="192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</row>
    <row r="143" spans="1:19" s="191" customFormat="1" ht="12.75">
      <c r="A143" s="155"/>
      <c r="B143" s="155"/>
      <c r="E143" s="192"/>
      <c r="F143" s="192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</row>
    <row r="144" spans="1:19" s="191" customFormat="1" ht="12.75">
      <c r="A144" s="155"/>
      <c r="B144" s="155"/>
      <c r="E144" s="192"/>
      <c r="F144" s="192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</row>
    <row r="145" spans="1:19" s="191" customFormat="1" ht="12.75">
      <c r="A145" s="155"/>
      <c r="B145" s="155"/>
      <c r="E145" s="192"/>
      <c r="F145" s="192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</row>
    <row r="146" spans="1:19" s="191" customFormat="1" ht="12.75">
      <c r="A146" s="155"/>
      <c r="B146" s="155"/>
      <c r="E146" s="192"/>
      <c r="F146" s="192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</row>
    <row r="147" spans="1:19" s="191" customFormat="1" ht="12.75">
      <c r="A147" s="155"/>
      <c r="B147" s="155"/>
      <c r="E147" s="192"/>
      <c r="F147" s="192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</row>
    <row r="148" spans="1:19" s="191" customFormat="1" ht="12.75">
      <c r="A148" s="155"/>
      <c r="B148" s="155"/>
      <c r="E148" s="192"/>
      <c r="F148" s="192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</row>
    <row r="149" spans="1:19" s="191" customFormat="1" ht="12.75">
      <c r="A149" s="155"/>
      <c r="B149" s="155"/>
      <c r="E149" s="192"/>
      <c r="F149" s="192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</row>
    <row r="150" spans="1:19" s="191" customFormat="1" ht="12.75">
      <c r="A150" s="155"/>
      <c r="B150" s="155"/>
      <c r="E150" s="192"/>
      <c r="F150" s="192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</row>
    <row r="151" spans="1:19" s="191" customFormat="1" ht="12.75">
      <c r="A151" s="155"/>
      <c r="B151" s="155"/>
      <c r="E151" s="192"/>
      <c r="F151" s="192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</row>
    <row r="152" spans="1:19" s="191" customFormat="1" ht="12.75">
      <c r="A152" s="155"/>
      <c r="B152" s="155"/>
      <c r="E152" s="192"/>
      <c r="F152" s="192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</row>
    <row r="153" spans="1:19" s="191" customFormat="1" ht="12.75">
      <c r="A153" s="155"/>
      <c r="B153" s="155"/>
      <c r="E153" s="192"/>
      <c r="F153" s="192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</row>
    <row r="154" spans="1:19" s="191" customFormat="1" ht="12.75">
      <c r="A154" s="155"/>
      <c r="B154" s="155"/>
      <c r="E154" s="192"/>
      <c r="F154" s="192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</row>
    <row r="155" spans="1:19" s="191" customFormat="1" ht="12.75">
      <c r="A155" s="155"/>
      <c r="B155" s="155"/>
      <c r="E155" s="192"/>
      <c r="F155" s="192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</row>
    <row r="156" spans="1:19" s="191" customFormat="1" ht="12.75">
      <c r="A156" s="155"/>
      <c r="B156" s="155"/>
      <c r="E156" s="192"/>
      <c r="F156" s="192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</row>
    <row r="157" spans="1:19" s="191" customFormat="1" ht="12.75">
      <c r="A157" s="155"/>
      <c r="B157" s="155"/>
      <c r="E157" s="192"/>
      <c r="F157" s="192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</row>
    <row r="158" spans="1:19" s="191" customFormat="1" ht="12.75">
      <c r="A158" s="155"/>
      <c r="B158" s="155"/>
      <c r="E158" s="192"/>
      <c r="F158" s="192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</row>
    <row r="159" spans="1:19" s="191" customFormat="1" ht="12.75">
      <c r="A159" s="155"/>
      <c r="B159" s="155"/>
      <c r="E159" s="192"/>
      <c r="F159" s="192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</row>
    <row r="160" spans="1:19" s="191" customFormat="1" ht="12.75">
      <c r="A160" s="155"/>
      <c r="B160" s="155"/>
      <c r="E160" s="192"/>
      <c r="F160" s="192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</row>
    <row r="161" spans="1:19" s="191" customFormat="1" ht="12.75">
      <c r="A161" s="155"/>
      <c r="B161" s="155"/>
      <c r="E161" s="192"/>
      <c r="F161" s="192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</row>
    <row r="162" spans="1:19" s="191" customFormat="1" ht="12.75">
      <c r="A162" s="155"/>
      <c r="B162" s="155"/>
      <c r="E162" s="192"/>
      <c r="F162" s="192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</row>
    <row r="163" spans="1:19" s="191" customFormat="1" ht="12.75">
      <c r="A163" s="155"/>
      <c r="B163" s="155"/>
      <c r="E163" s="192"/>
      <c r="F163" s="192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</row>
    <row r="164" spans="1:19" s="191" customFormat="1" ht="12.75">
      <c r="A164" s="155"/>
      <c r="B164" s="155"/>
      <c r="E164" s="192"/>
      <c r="F164" s="192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</row>
    <row r="165" spans="1:19" s="191" customFormat="1" ht="12.75">
      <c r="A165" s="155"/>
      <c r="B165" s="155"/>
      <c r="E165" s="192"/>
      <c r="F165" s="192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</row>
    <row r="166" spans="1:19" s="191" customFormat="1" ht="12.75">
      <c r="A166" s="155"/>
      <c r="B166" s="155"/>
      <c r="E166" s="192"/>
      <c r="F166" s="192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</row>
    <row r="167" spans="1:19" s="191" customFormat="1" ht="12.75">
      <c r="A167" s="155"/>
      <c r="B167" s="155"/>
      <c r="E167" s="192"/>
      <c r="F167" s="192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</row>
    <row r="168" spans="1:19" s="191" customFormat="1" ht="12.75">
      <c r="A168" s="155"/>
      <c r="B168" s="155"/>
      <c r="E168" s="192"/>
      <c r="F168" s="192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</row>
    <row r="169" spans="1:19" s="191" customFormat="1" ht="12.75">
      <c r="A169" s="155"/>
      <c r="B169" s="155"/>
      <c r="E169" s="192"/>
      <c r="F169" s="192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</row>
    <row r="170" spans="1:19" s="191" customFormat="1" ht="12.75">
      <c r="A170" s="155"/>
      <c r="B170" s="155"/>
      <c r="E170" s="192"/>
      <c r="F170" s="192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</row>
    <row r="171" spans="1:19" s="191" customFormat="1" ht="12.75">
      <c r="A171" s="155"/>
      <c r="B171" s="155"/>
      <c r="E171" s="192"/>
      <c r="F171" s="192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</row>
    <row r="172" spans="1:19" s="191" customFormat="1" ht="12.75">
      <c r="A172" s="155"/>
      <c r="B172" s="155"/>
      <c r="E172" s="192"/>
      <c r="F172" s="192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</row>
    <row r="173" spans="1:19" s="191" customFormat="1" ht="12.75">
      <c r="A173" s="155"/>
      <c r="B173" s="155"/>
      <c r="E173" s="192"/>
      <c r="F173" s="192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</row>
    <row r="174" spans="1:19" s="191" customFormat="1" ht="12.75">
      <c r="A174" s="155"/>
      <c r="B174" s="155"/>
      <c r="E174" s="192"/>
      <c r="F174" s="192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</row>
    <row r="175" spans="1:19" s="191" customFormat="1" ht="12.75">
      <c r="A175" s="155"/>
      <c r="B175" s="155"/>
      <c r="E175" s="192"/>
      <c r="F175" s="192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</row>
    <row r="176" spans="1:19" s="191" customFormat="1" ht="12.75">
      <c r="A176" s="155"/>
      <c r="B176" s="155"/>
      <c r="E176" s="192"/>
      <c r="F176" s="192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</row>
    <row r="177" spans="1:19" s="191" customFormat="1" ht="12.75">
      <c r="A177" s="155"/>
      <c r="B177" s="155"/>
      <c r="E177" s="192"/>
      <c r="F177" s="192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</row>
    <row r="178" spans="1:19" s="191" customFormat="1" ht="12.75">
      <c r="A178" s="155"/>
      <c r="B178" s="155"/>
      <c r="E178" s="192"/>
      <c r="F178" s="192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</row>
    <row r="179" spans="1:19" s="191" customFormat="1" ht="12.75">
      <c r="A179" s="155"/>
      <c r="B179" s="155"/>
      <c r="E179" s="192"/>
      <c r="F179" s="192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</row>
    <row r="180" spans="1:19" s="191" customFormat="1" ht="12.75">
      <c r="A180" s="155"/>
      <c r="B180" s="155"/>
      <c r="E180" s="192"/>
      <c r="F180" s="192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</row>
    <row r="181" spans="1:19" s="191" customFormat="1" ht="12.75">
      <c r="A181" s="155"/>
      <c r="B181" s="155"/>
      <c r="E181" s="192"/>
      <c r="F181" s="192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</row>
    <row r="182" spans="1:19" s="191" customFormat="1" ht="12.75">
      <c r="A182" s="155"/>
      <c r="B182" s="155"/>
      <c r="E182" s="192"/>
      <c r="F182" s="192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</row>
    <row r="183" spans="1:19" s="191" customFormat="1" ht="12.75">
      <c r="A183" s="155"/>
      <c r="B183" s="155"/>
      <c r="E183" s="192"/>
      <c r="F183" s="192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</row>
    <row r="184" spans="1:19" s="191" customFormat="1" ht="12.75">
      <c r="A184" s="155"/>
      <c r="B184" s="155"/>
      <c r="E184" s="192"/>
      <c r="F184" s="192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</row>
    <row r="185" spans="1:19" s="191" customFormat="1" ht="12.75">
      <c r="A185" s="155"/>
      <c r="B185" s="155"/>
      <c r="E185" s="192"/>
      <c r="F185" s="192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</row>
    <row r="186" spans="1:19" s="191" customFormat="1" ht="12.75">
      <c r="A186" s="155"/>
      <c r="B186" s="155"/>
      <c r="E186" s="192"/>
      <c r="F186" s="192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</row>
    <row r="187" spans="1:19" s="191" customFormat="1" ht="12.75">
      <c r="A187" s="155"/>
      <c r="B187" s="155"/>
      <c r="E187" s="192"/>
      <c r="F187" s="192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</row>
    <row r="188" spans="1:19" s="191" customFormat="1" ht="12.75">
      <c r="A188" s="155"/>
      <c r="B188" s="155"/>
      <c r="E188" s="192"/>
      <c r="F188" s="192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</row>
    <row r="189" spans="1:19" s="191" customFormat="1" ht="12.75">
      <c r="A189" s="155"/>
      <c r="B189" s="155"/>
      <c r="E189" s="192"/>
      <c r="F189" s="192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</row>
    <row r="190" spans="1:19" s="191" customFormat="1" ht="12.75">
      <c r="A190" s="155"/>
      <c r="B190" s="155"/>
      <c r="E190" s="192"/>
      <c r="F190" s="192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</row>
    <row r="191" spans="1:19" s="191" customFormat="1" ht="12.75">
      <c r="A191" s="155"/>
      <c r="B191" s="155"/>
      <c r="E191" s="192"/>
      <c r="F191" s="192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</row>
    <row r="192" spans="1:19" s="191" customFormat="1" ht="12.75">
      <c r="A192" s="155"/>
      <c r="B192" s="155"/>
      <c r="E192" s="192"/>
      <c r="F192" s="192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</row>
    <row r="193" spans="1:19" s="191" customFormat="1" ht="12.75">
      <c r="A193" s="155"/>
      <c r="B193" s="155"/>
      <c r="E193" s="192"/>
      <c r="F193" s="192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</row>
    <row r="194" spans="1:19" s="191" customFormat="1" ht="12.75">
      <c r="A194" s="155"/>
      <c r="B194" s="155"/>
      <c r="E194" s="192"/>
      <c r="F194" s="192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</row>
    <row r="195" spans="1:19" s="191" customFormat="1" ht="12.75">
      <c r="A195" s="155"/>
      <c r="B195" s="155"/>
      <c r="E195" s="192"/>
      <c r="F195" s="192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</row>
    <row r="196" spans="1:19" s="191" customFormat="1" ht="12.75">
      <c r="A196" s="155"/>
      <c r="B196" s="155"/>
      <c r="E196" s="192"/>
      <c r="F196" s="192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</row>
    <row r="197" spans="1:19" s="191" customFormat="1" ht="12.75">
      <c r="A197" s="155"/>
      <c r="B197" s="155"/>
      <c r="E197" s="192"/>
      <c r="F197" s="192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</row>
    <row r="198" spans="1:19" s="191" customFormat="1" ht="12.75">
      <c r="A198" s="155"/>
      <c r="B198" s="155"/>
      <c r="E198" s="192"/>
      <c r="F198" s="192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</row>
    <row r="199" spans="1:19" s="191" customFormat="1" ht="12.75">
      <c r="A199" s="155"/>
      <c r="B199" s="155"/>
      <c r="E199" s="192"/>
      <c r="F199" s="192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</row>
    <row r="200" spans="1:19" s="191" customFormat="1" ht="12.75">
      <c r="A200" s="155"/>
      <c r="B200" s="155"/>
      <c r="E200" s="192"/>
      <c r="F200" s="192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</row>
    <row r="201" spans="1:19" s="191" customFormat="1" ht="12.75">
      <c r="A201" s="155"/>
      <c r="B201" s="155"/>
      <c r="E201" s="192"/>
      <c r="F201" s="192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</row>
    <row r="202" spans="1:19" s="191" customFormat="1" ht="12.75">
      <c r="A202" s="155"/>
      <c r="B202" s="155"/>
      <c r="E202" s="192"/>
      <c r="F202" s="192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</row>
    <row r="203" spans="1:19" s="191" customFormat="1" ht="12.75">
      <c r="A203" s="155"/>
      <c r="B203" s="155"/>
      <c r="E203" s="192"/>
      <c r="F203" s="192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</row>
    <row r="204" spans="1:19" s="191" customFormat="1" ht="12.75">
      <c r="A204" s="155"/>
      <c r="B204" s="155"/>
      <c r="E204" s="192"/>
      <c r="F204" s="192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</row>
    <row r="205" spans="1:19" s="191" customFormat="1" ht="12.75">
      <c r="A205" s="155"/>
      <c r="B205" s="155"/>
      <c r="E205" s="192"/>
      <c r="F205" s="192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</row>
    <row r="206" spans="1:19" s="191" customFormat="1" ht="12.75">
      <c r="A206" s="155"/>
      <c r="B206" s="155"/>
      <c r="E206" s="192"/>
      <c r="F206" s="192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</row>
    <row r="207" spans="1:19" s="191" customFormat="1" ht="12.75">
      <c r="A207" s="155"/>
      <c r="B207" s="155"/>
      <c r="E207" s="192"/>
      <c r="F207" s="192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</row>
    <row r="208" spans="1:19" s="191" customFormat="1" ht="12.75">
      <c r="A208" s="155"/>
      <c r="B208" s="155"/>
      <c r="E208" s="192"/>
      <c r="F208" s="192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</row>
    <row r="209" spans="1:19" s="191" customFormat="1" ht="12.75">
      <c r="A209" s="155"/>
      <c r="B209" s="155"/>
      <c r="E209" s="192"/>
      <c r="F209" s="192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</row>
    <row r="210" spans="1:19" s="191" customFormat="1" ht="12.75">
      <c r="A210" s="155"/>
      <c r="B210" s="155"/>
      <c r="E210" s="192"/>
      <c r="F210" s="192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</row>
    <row r="211" spans="1:19" s="191" customFormat="1" ht="12.75">
      <c r="A211" s="155"/>
      <c r="B211" s="155"/>
      <c r="E211" s="192"/>
      <c r="F211" s="192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</row>
    <row r="212" spans="1:19" s="191" customFormat="1" ht="12.75">
      <c r="A212" s="155"/>
      <c r="B212" s="155"/>
      <c r="E212" s="192"/>
      <c r="F212" s="192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</row>
    <row r="213" spans="1:19" s="191" customFormat="1" ht="12.75">
      <c r="A213" s="155"/>
      <c r="B213" s="155"/>
      <c r="E213" s="192"/>
      <c r="F213" s="192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</row>
    <row r="214" spans="1:19" s="191" customFormat="1" ht="12.75">
      <c r="A214" s="155"/>
      <c r="B214" s="155"/>
      <c r="E214" s="192"/>
      <c r="F214" s="192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</row>
    <row r="215" spans="1:19" s="191" customFormat="1" ht="12.75">
      <c r="A215" s="155"/>
      <c r="B215" s="155"/>
      <c r="E215" s="192"/>
      <c r="F215" s="192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</row>
    <row r="216" spans="1:19" s="191" customFormat="1" ht="12.75">
      <c r="A216" s="155"/>
      <c r="B216" s="155"/>
      <c r="E216" s="192"/>
      <c r="F216" s="192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</row>
    <row r="217" spans="1:19" s="191" customFormat="1" ht="12.75">
      <c r="A217" s="155"/>
      <c r="B217" s="155"/>
      <c r="E217" s="192"/>
      <c r="F217" s="192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</row>
    <row r="218" spans="1:19" s="191" customFormat="1" ht="12.75">
      <c r="A218" s="155"/>
      <c r="B218" s="155"/>
      <c r="E218" s="192"/>
      <c r="F218" s="192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</row>
    <row r="219" spans="1:19" s="191" customFormat="1" ht="12.75">
      <c r="A219" s="155"/>
      <c r="B219" s="155"/>
      <c r="E219" s="192"/>
      <c r="F219" s="192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</row>
    <row r="220" spans="1:19" s="191" customFormat="1" ht="12.75">
      <c r="A220" s="155"/>
      <c r="B220" s="155"/>
      <c r="E220" s="192"/>
      <c r="F220" s="192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</row>
    <row r="221" spans="1:19" s="191" customFormat="1" ht="12.75">
      <c r="A221" s="155"/>
      <c r="B221" s="155"/>
      <c r="E221" s="192"/>
      <c r="F221" s="192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</row>
    <row r="222" spans="1:19" s="191" customFormat="1" ht="12.75">
      <c r="A222" s="155"/>
      <c r="B222" s="155"/>
      <c r="E222" s="192"/>
      <c r="F222" s="192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</row>
    <row r="223" spans="1:19" s="191" customFormat="1" ht="12.75">
      <c r="A223" s="155"/>
      <c r="B223" s="155"/>
      <c r="E223" s="192"/>
      <c r="F223" s="192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</row>
    <row r="224" spans="1:19" s="191" customFormat="1" ht="12.75">
      <c r="A224" s="155"/>
      <c r="B224" s="155"/>
      <c r="E224" s="192"/>
      <c r="F224" s="192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</row>
    <row r="225" spans="1:19" s="191" customFormat="1" ht="12.75">
      <c r="A225" s="155"/>
      <c r="B225" s="155"/>
      <c r="E225" s="192"/>
      <c r="F225" s="192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</row>
    <row r="226" spans="1:19" s="191" customFormat="1" ht="12.75">
      <c r="A226" s="155"/>
      <c r="B226" s="155"/>
      <c r="E226" s="192"/>
      <c r="F226" s="192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</row>
    <row r="227" spans="1:19" s="191" customFormat="1" ht="12.75">
      <c r="A227" s="155"/>
      <c r="B227" s="155"/>
      <c r="E227" s="192"/>
      <c r="F227" s="192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</row>
    <row r="228" spans="1:19" s="191" customFormat="1" ht="12.75">
      <c r="A228" s="155"/>
      <c r="B228" s="155"/>
      <c r="E228" s="192"/>
      <c r="F228" s="192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</row>
    <row r="229" spans="1:19" s="191" customFormat="1" ht="12.75">
      <c r="A229" s="155"/>
      <c r="B229" s="155"/>
      <c r="E229" s="192"/>
      <c r="F229" s="192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</row>
    <row r="230" spans="1:19" s="191" customFormat="1" ht="12.75">
      <c r="A230" s="155"/>
      <c r="B230" s="155"/>
      <c r="E230" s="192"/>
      <c r="F230" s="192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</row>
    <row r="231" spans="1:19" s="191" customFormat="1" ht="12.75">
      <c r="A231" s="155"/>
      <c r="B231" s="155"/>
      <c r="E231" s="192"/>
      <c r="F231" s="192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</row>
    <row r="232" spans="1:19" s="191" customFormat="1" ht="12.75">
      <c r="A232" s="155"/>
      <c r="B232" s="155"/>
      <c r="E232" s="192"/>
      <c r="F232" s="192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</row>
    <row r="233" spans="1:19" s="191" customFormat="1" ht="12.75">
      <c r="A233" s="155"/>
      <c r="B233" s="155"/>
      <c r="E233" s="192"/>
      <c r="F233" s="192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</row>
    <row r="234" spans="1:19" s="191" customFormat="1" ht="12.75">
      <c r="A234" s="155"/>
      <c r="B234" s="155"/>
      <c r="E234" s="192"/>
      <c r="F234" s="192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</row>
    <row r="235" spans="1:19" s="191" customFormat="1" ht="12.75">
      <c r="A235" s="155"/>
      <c r="B235" s="155"/>
      <c r="E235" s="192"/>
      <c r="F235" s="192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</row>
    <row r="236" spans="1:19" s="191" customFormat="1" ht="12.75">
      <c r="A236" s="155"/>
      <c r="B236" s="155"/>
      <c r="E236" s="192"/>
      <c r="F236" s="192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</row>
    <row r="237" spans="1:19" s="191" customFormat="1" ht="12.75">
      <c r="A237" s="155"/>
      <c r="B237" s="155"/>
      <c r="E237" s="192"/>
      <c r="F237" s="192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</row>
    <row r="238" spans="1:19" s="191" customFormat="1" ht="12.75">
      <c r="A238" s="155"/>
      <c r="B238" s="155"/>
      <c r="E238" s="192"/>
      <c r="F238" s="192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</row>
    <row r="239" spans="1:19" s="191" customFormat="1" ht="12.75">
      <c r="A239" s="155"/>
      <c r="B239" s="155"/>
      <c r="E239" s="192"/>
      <c r="F239" s="192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</row>
    <row r="240" spans="1:19" s="191" customFormat="1" ht="12.75">
      <c r="A240" s="155"/>
      <c r="B240" s="155"/>
      <c r="E240" s="192"/>
      <c r="F240" s="192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</row>
    <row r="241" spans="1:19" s="191" customFormat="1" ht="12.75">
      <c r="A241" s="155"/>
      <c r="B241" s="155"/>
      <c r="E241" s="192"/>
      <c r="F241" s="192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</row>
    <row r="242" spans="1:19" s="191" customFormat="1" ht="12.75">
      <c r="A242" s="155"/>
      <c r="B242" s="155"/>
      <c r="E242" s="192"/>
      <c r="F242" s="192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</row>
    <row r="243" spans="1:19" s="191" customFormat="1" ht="12.75">
      <c r="A243" s="155"/>
      <c r="B243" s="155"/>
      <c r="E243" s="192"/>
      <c r="F243" s="192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</row>
    <row r="244" spans="1:19" s="191" customFormat="1" ht="12.75">
      <c r="A244" s="155"/>
      <c r="B244" s="155"/>
      <c r="E244" s="192"/>
      <c r="F244" s="192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</row>
    <row r="245" spans="1:19" s="191" customFormat="1" ht="12.75">
      <c r="A245" s="155"/>
      <c r="B245" s="155"/>
      <c r="E245" s="192"/>
      <c r="F245" s="192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</row>
    <row r="246" spans="1:19" s="191" customFormat="1" ht="12.75">
      <c r="A246" s="155"/>
      <c r="B246" s="155"/>
      <c r="E246" s="192"/>
      <c r="F246" s="192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</row>
    <row r="247" spans="1:19" s="191" customFormat="1" ht="12.75">
      <c r="A247" s="155"/>
      <c r="B247" s="155"/>
      <c r="E247" s="192"/>
      <c r="F247" s="192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</row>
    <row r="248" spans="1:19" s="191" customFormat="1" ht="12.75">
      <c r="A248" s="155"/>
      <c r="B248" s="155"/>
      <c r="E248" s="192"/>
      <c r="F248" s="192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</row>
    <row r="249" spans="1:19" s="191" customFormat="1" ht="12.75">
      <c r="A249" s="155"/>
      <c r="B249" s="155"/>
      <c r="E249" s="192"/>
      <c r="F249" s="192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</row>
    <row r="250" spans="1:19" s="191" customFormat="1" ht="12.75">
      <c r="A250" s="155"/>
      <c r="B250" s="155"/>
      <c r="E250" s="192"/>
      <c r="F250" s="192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</row>
    <row r="251" spans="1:19" s="191" customFormat="1" ht="12.75">
      <c r="A251" s="155"/>
      <c r="B251" s="155"/>
      <c r="E251" s="192"/>
      <c r="F251" s="192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</row>
    <row r="252" spans="1:19" s="191" customFormat="1" ht="12.75">
      <c r="A252" s="155"/>
      <c r="B252" s="155"/>
      <c r="E252" s="192"/>
      <c r="F252" s="192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</row>
    <row r="253" spans="1:19" s="191" customFormat="1" ht="12.75">
      <c r="A253" s="155"/>
      <c r="B253" s="155"/>
      <c r="E253" s="192"/>
      <c r="F253" s="192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</row>
    <row r="254" spans="1:19" s="191" customFormat="1" ht="12.75">
      <c r="A254" s="155"/>
      <c r="B254" s="155"/>
      <c r="E254" s="192"/>
      <c r="F254" s="192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</row>
    <row r="255" spans="1:19" s="191" customFormat="1" ht="12.75">
      <c r="A255" s="155"/>
      <c r="B255" s="155"/>
      <c r="E255" s="192"/>
      <c r="F255" s="192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</row>
    <row r="256" spans="1:19" s="191" customFormat="1" ht="12.75">
      <c r="A256" s="155"/>
      <c r="B256" s="155"/>
      <c r="E256" s="192"/>
      <c r="F256" s="192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</row>
    <row r="257" spans="1:19" s="191" customFormat="1" ht="12.75">
      <c r="A257" s="155"/>
      <c r="B257" s="155"/>
      <c r="E257" s="192"/>
      <c r="F257" s="192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</row>
    <row r="258" spans="1:19" s="191" customFormat="1" ht="12.75">
      <c r="A258" s="155"/>
      <c r="B258" s="155"/>
      <c r="E258" s="192"/>
      <c r="F258" s="192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</row>
    <row r="259" spans="1:19" s="191" customFormat="1" ht="12.75">
      <c r="A259" s="155"/>
      <c r="B259" s="155"/>
      <c r="E259" s="192"/>
      <c r="F259" s="192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</row>
    <row r="260" spans="1:19" s="191" customFormat="1" ht="12.75">
      <c r="A260" s="155"/>
      <c r="B260" s="155"/>
      <c r="E260" s="192"/>
      <c r="F260" s="192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</row>
    <row r="261" spans="1:19" s="191" customFormat="1" ht="12.75">
      <c r="A261" s="155"/>
      <c r="B261" s="155"/>
      <c r="E261" s="192"/>
      <c r="F261" s="192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</row>
    <row r="262" spans="1:19" s="191" customFormat="1" ht="12.75">
      <c r="A262" s="155"/>
      <c r="B262" s="155"/>
      <c r="E262" s="192"/>
      <c r="F262" s="192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</row>
    <row r="263" spans="1:19" s="191" customFormat="1" ht="12.75">
      <c r="A263" s="155"/>
      <c r="B263" s="155"/>
      <c r="E263" s="192"/>
      <c r="F263" s="192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</row>
    <row r="264" spans="1:19" s="191" customFormat="1" ht="12.75">
      <c r="A264" s="155"/>
      <c r="B264" s="155"/>
      <c r="E264" s="192"/>
      <c r="F264" s="192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</row>
    <row r="265" spans="1:19" s="191" customFormat="1" ht="12.75">
      <c r="A265" s="155"/>
      <c r="B265" s="155"/>
      <c r="E265" s="192"/>
      <c r="F265" s="192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</row>
    <row r="266" spans="1:19" s="191" customFormat="1" ht="12.75">
      <c r="A266" s="155"/>
      <c r="B266" s="155"/>
      <c r="E266" s="192"/>
      <c r="F266" s="192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</row>
    <row r="267" spans="1:19" s="191" customFormat="1" ht="12.75">
      <c r="A267" s="155"/>
      <c r="B267" s="155"/>
      <c r="E267" s="192"/>
      <c r="F267" s="192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</row>
    <row r="268" spans="1:19" s="191" customFormat="1" ht="12.75">
      <c r="A268" s="155"/>
      <c r="B268" s="155"/>
      <c r="E268" s="192"/>
      <c r="F268" s="192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</row>
    <row r="269" spans="1:19" s="191" customFormat="1" ht="12.75">
      <c r="A269" s="155"/>
      <c r="B269" s="155"/>
      <c r="E269" s="192"/>
      <c r="F269" s="192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</row>
    <row r="270" spans="1:19" s="191" customFormat="1" ht="12.75">
      <c r="A270" s="155"/>
      <c r="B270" s="155"/>
      <c r="E270" s="192"/>
      <c r="F270" s="192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</row>
    <row r="271" spans="1:19" s="191" customFormat="1" ht="12.75">
      <c r="A271" s="155"/>
      <c r="B271" s="155"/>
      <c r="E271" s="192"/>
      <c r="F271" s="192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</row>
    <row r="272" spans="1:19" s="191" customFormat="1" ht="12.75">
      <c r="A272" s="155"/>
      <c r="B272" s="155"/>
      <c r="E272" s="192"/>
      <c r="F272" s="192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</row>
    <row r="273" spans="1:19" s="191" customFormat="1" ht="12.75">
      <c r="A273" s="155"/>
      <c r="B273" s="155"/>
      <c r="E273" s="192"/>
      <c r="F273" s="192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</row>
    <row r="274" spans="1:19" s="191" customFormat="1" ht="12.75">
      <c r="A274" s="155"/>
      <c r="B274" s="155"/>
      <c r="E274" s="192"/>
      <c r="F274" s="192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</row>
    <row r="275" spans="1:19" s="191" customFormat="1" ht="12.75">
      <c r="A275" s="155"/>
      <c r="B275" s="155"/>
      <c r="E275" s="192"/>
      <c r="F275" s="192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</row>
    <row r="276" spans="1:19" s="191" customFormat="1" ht="12.75">
      <c r="A276" s="155"/>
      <c r="B276" s="155"/>
      <c r="E276" s="192"/>
      <c r="F276" s="192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</row>
    <row r="277" spans="1:19" s="191" customFormat="1" ht="12.75">
      <c r="A277" s="155"/>
      <c r="B277" s="155"/>
      <c r="E277" s="192"/>
      <c r="F277" s="192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</row>
    <row r="278" spans="1:19" s="191" customFormat="1" ht="12.75">
      <c r="A278" s="155"/>
      <c r="B278" s="155"/>
      <c r="E278" s="192"/>
      <c r="F278" s="192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</row>
    <row r="279" spans="1:19" s="191" customFormat="1" ht="12.75">
      <c r="A279" s="155"/>
      <c r="B279" s="155"/>
      <c r="E279" s="192"/>
      <c r="F279" s="192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</row>
    <row r="280" spans="1:19" s="191" customFormat="1" ht="12.75">
      <c r="A280" s="155"/>
      <c r="B280" s="155"/>
      <c r="E280" s="192"/>
      <c r="F280" s="192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</row>
    <row r="281" spans="1:19" s="191" customFormat="1" ht="12.75">
      <c r="A281" s="155"/>
      <c r="B281" s="155"/>
      <c r="E281" s="192"/>
      <c r="F281" s="192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</row>
    <row r="282" spans="1:19" s="191" customFormat="1" ht="12.75">
      <c r="A282" s="155"/>
      <c r="B282" s="155"/>
      <c r="E282" s="192"/>
      <c r="F282" s="192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</row>
    <row r="283" spans="1:19" s="191" customFormat="1" ht="12.75">
      <c r="A283" s="155"/>
      <c r="B283" s="155"/>
      <c r="E283" s="192"/>
      <c r="F283" s="192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</row>
    <row r="284" spans="1:19" s="191" customFormat="1" ht="12.75">
      <c r="A284" s="155"/>
      <c r="B284" s="155"/>
      <c r="E284" s="192"/>
      <c r="F284" s="192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</row>
    <row r="285" spans="1:19" s="191" customFormat="1" ht="12.75">
      <c r="A285" s="155"/>
      <c r="B285" s="155"/>
      <c r="E285" s="192"/>
      <c r="F285" s="192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</row>
    <row r="286" spans="1:19" s="191" customFormat="1" ht="12.75">
      <c r="A286" s="155"/>
      <c r="B286" s="155"/>
      <c r="E286" s="192"/>
      <c r="F286" s="192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</row>
    <row r="287" spans="1:19" s="191" customFormat="1" ht="12.75">
      <c r="A287" s="155"/>
      <c r="B287" s="155"/>
      <c r="E287" s="192"/>
      <c r="F287" s="192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</row>
    <row r="288" spans="1:19" s="191" customFormat="1" ht="12.75">
      <c r="A288" s="155"/>
      <c r="B288" s="155"/>
      <c r="E288" s="192"/>
      <c r="F288" s="192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</row>
    <row r="289" spans="1:19" s="191" customFormat="1" ht="12.75">
      <c r="A289" s="155"/>
      <c r="B289" s="155"/>
      <c r="E289" s="192"/>
      <c r="F289" s="192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</row>
    <row r="290" spans="1:19" s="191" customFormat="1" ht="12.75">
      <c r="A290" s="155"/>
      <c r="B290" s="155"/>
      <c r="E290" s="192"/>
      <c r="F290" s="192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</row>
    <row r="291" spans="1:19" s="191" customFormat="1" ht="12.75">
      <c r="A291" s="155"/>
      <c r="B291" s="155"/>
      <c r="E291" s="192"/>
      <c r="F291" s="192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</row>
    <row r="292" spans="1:19" s="191" customFormat="1" ht="12.75">
      <c r="A292" s="155"/>
      <c r="B292" s="155"/>
      <c r="E292" s="192"/>
      <c r="F292" s="192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</row>
    <row r="293" spans="1:19" s="191" customFormat="1" ht="12.75">
      <c r="A293" s="155"/>
      <c r="B293" s="155"/>
      <c r="E293" s="192"/>
      <c r="F293" s="192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</row>
    <row r="294" spans="1:19" s="191" customFormat="1" ht="12.75">
      <c r="A294" s="155"/>
      <c r="B294" s="155"/>
      <c r="E294" s="192"/>
      <c r="F294" s="192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</row>
    <row r="295" spans="1:19" s="191" customFormat="1" ht="12.75">
      <c r="A295" s="155"/>
      <c r="B295" s="155"/>
      <c r="E295" s="192"/>
      <c r="F295" s="192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</row>
    <row r="296" spans="1:19" s="191" customFormat="1" ht="12.75">
      <c r="A296" s="155"/>
      <c r="B296" s="155"/>
      <c r="E296" s="192"/>
      <c r="F296" s="192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</row>
    <row r="297" spans="1:19" s="191" customFormat="1" ht="12.75">
      <c r="A297" s="155"/>
      <c r="B297" s="155"/>
      <c r="E297" s="192"/>
      <c r="F297" s="192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</row>
    <row r="298" spans="1:19" s="191" customFormat="1" ht="12.75">
      <c r="A298" s="155"/>
      <c r="B298" s="155"/>
      <c r="E298" s="192"/>
      <c r="F298" s="192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</row>
    <row r="299" spans="1:19" s="191" customFormat="1" ht="12.75">
      <c r="A299" s="155"/>
      <c r="B299" s="155"/>
      <c r="E299" s="192"/>
      <c r="F299" s="192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</row>
    <row r="300" spans="1:19" s="191" customFormat="1" ht="12.75">
      <c r="A300" s="155"/>
      <c r="B300" s="155"/>
      <c r="E300" s="192"/>
      <c r="F300" s="192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</row>
    <row r="301" spans="1:19" s="191" customFormat="1" ht="12.75">
      <c r="A301" s="155"/>
      <c r="B301" s="155"/>
      <c r="E301" s="192"/>
      <c r="F301" s="192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</row>
    <row r="302" spans="1:19" s="191" customFormat="1" ht="12.75">
      <c r="A302" s="155"/>
      <c r="B302" s="155"/>
      <c r="E302" s="192"/>
      <c r="F302" s="192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</row>
    <row r="303" spans="1:19" s="191" customFormat="1" ht="12.75">
      <c r="A303" s="155"/>
      <c r="B303" s="155"/>
      <c r="E303" s="192"/>
      <c r="F303" s="192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</row>
    <row r="304" spans="1:19" s="191" customFormat="1" ht="12.75">
      <c r="A304" s="155"/>
      <c r="B304" s="155"/>
      <c r="E304" s="192"/>
      <c r="F304" s="192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</row>
    <row r="305" spans="1:19" s="191" customFormat="1" ht="12.75">
      <c r="A305" s="155"/>
      <c r="B305" s="155"/>
      <c r="E305" s="192"/>
      <c r="F305" s="192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</row>
    <row r="306" spans="1:19" s="191" customFormat="1" ht="12.75">
      <c r="A306" s="155"/>
      <c r="B306" s="155"/>
      <c r="E306" s="192"/>
      <c r="F306" s="192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</row>
    <row r="307" spans="1:19" s="191" customFormat="1" ht="12.75">
      <c r="A307" s="155"/>
      <c r="B307" s="155"/>
      <c r="E307" s="192"/>
      <c r="F307" s="192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</row>
    <row r="308" spans="1:19" s="191" customFormat="1" ht="12.75">
      <c r="A308" s="155"/>
      <c r="B308" s="155"/>
      <c r="E308" s="192"/>
      <c r="F308" s="192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</row>
    <row r="309" spans="1:19" s="191" customFormat="1" ht="12.75">
      <c r="A309" s="155"/>
      <c r="B309" s="155"/>
      <c r="E309" s="192"/>
      <c r="F309" s="192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</row>
    <row r="310" spans="1:19" s="191" customFormat="1" ht="12.75">
      <c r="A310" s="155"/>
      <c r="B310" s="155"/>
      <c r="E310" s="192"/>
      <c r="F310" s="192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</row>
    <row r="311" spans="1:19" s="191" customFormat="1" ht="12.75">
      <c r="A311" s="155"/>
      <c r="B311" s="155"/>
      <c r="E311" s="192"/>
      <c r="F311" s="192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</row>
    <row r="312" spans="1:19" s="191" customFormat="1" ht="12.75">
      <c r="A312" s="155"/>
      <c r="B312" s="155"/>
      <c r="E312" s="192"/>
      <c r="F312" s="192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</row>
    <row r="313" spans="1:19" s="191" customFormat="1" ht="12.75">
      <c r="A313" s="155"/>
      <c r="B313" s="155"/>
      <c r="E313" s="192"/>
      <c r="F313" s="192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</row>
    <row r="314" spans="1:19" s="191" customFormat="1" ht="12.75">
      <c r="A314" s="155"/>
      <c r="B314" s="155"/>
      <c r="E314" s="192"/>
      <c r="F314" s="192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</row>
    <row r="315" spans="1:19" s="191" customFormat="1" ht="12.75">
      <c r="A315" s="155"/>
      <c r="B315" s="155"/>
      <c r="E315" s="192"/>
      <c r="F315" s="192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</row>
    <row r="316" spans="1:19" s="191" customFormat="1" ht="12.75">
      <c r="A316" s="155"/>
      <c r="B316" s="155"/>
      <c r="E316" s="192"/>
      <c r="F316" s="192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</row>
    <row r="317" spans="1:19" s="191" customFormat="1" ht="12.75">
      <c r="A317" s="155"/>
      <c r="B317" s="155"/>
      <c r="E317" s="192"/>
      <c r="F317" s="192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</row>
    <row r="318" spans="1:19" s="191" customFormat="1" ht="12.75">
      <c r="A318" s="155"/>
      <c r="B318" s="155"/>
      <c r="E318" s="192"/>
      <c r="F318" s="192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</row>
    <row r="319" spans="1:19" s="191" customFormat="1" ht="12.75">
      <c r="A319" s="155"/>
      <c r="B319" s="155"/>
      <c r="E319" s="192"/>
      <c r="F319" s="192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</row>
    <row r="320" spans="1:19" s="191" customFormat="1" ht="12.75">
      <c r="A320" s="155"/>
      <c r="B320" s="155"/>
      <c r="E320" s="192"/>
      <c r="F320" s="192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</row>
    <row r="321" spans="1:19" s="191" customFormat="1" ht="12.75">
      <c r="A321" s="155"/>
      <c r="B321" s="155"/>
      <c r="E321" s="192"/>
      <c r="F321" s="192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</row>
    <row r="322" spans="1:19" s="191" customFormat="1" ht="12.75">
      <c r="A322" s="155"/>
      <c r="B322" s="155"/>
      <c r="E322" s="192"/>
      <c r="F322" s="192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</row>
    <row r="323" spans="1:19" s="191" customFormat="1" ht="12.75">
      <c r="A323" s="155"/>
      <c r="B323" s="155"/>
      <c r="E323" s="192"/>
      <c r="F323" s="192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</row>
    <row r="324" spans="1:19" s="191" customFormat="1" ht="12.75">
      <c r="A324" s="155"/>
      <c r="B324" s="155"/>
      <c r="E324" s="192"/>
      <c r="F324" s="192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</row>
    <row r="325" spans="1:19" s="191" customFormat="1" ht="12.75">
      <c r="A325" s="155"/>
      <c r="B325" s="155"/>
      <c r="E325" s="192"/>
      <c r="F325" s="192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</row>
    <row r="326" spans="1:19" s="191" customFormat="1" ht="12.75">
      <c r="A326" s="155"/>
      <c r="B326" s="155"/>
      <c r="E326" s="192"/>
      <c r="F326" s="192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</row>
    <row r="327" spans="1:19" s="191" customFormat="1" ht="12.75">
      <c r="A327" s="155"/>
      <c r="B327" s="155"/>
      <c r="E327" s="192"/>
      <c r="F327" s="192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</row>
    <row r="328" spans="1:19" s="191" customFormat="1" ht="12.75">
      <c r="A328" s="155"/>
      <c r="B328" s="155"/>
      <c r="E328" s="192"/>
      <c r="F328" s="192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</row>
    <row r="329" spans="1:19" s="191" customFormat="1" ht="12.75">
      <c r="A329" s="155"/>
      <c r="B329" s="155"/>
      <c r="E329" s="192"/>
      <c r="F329" s="192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</row>
    <row r="330" spans="1:19" s="191" customFormat="1" ht="12.75">
      <c r="A330" s="155"/>
      <c r="B330" s="155"/>
      <c r="E330" s="192"/>
      <c r="F330" s="192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</row>
    <row r="331" spans="1:19" s="191" customFormat="1" ht="12.75">
      <c r="A331" s="155"/>
      <c r="B331" s="155"/>
      <c r="E331" s="192"/>
      <c r="F331" s="192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</row>
    <row r="332" spans="1:19" s="191" customFormat="1" ht="12.75">
      <c r="A332" s="155"/>
      <c r="B332" s="155"/>
      <c r="E332" s="192"/>
      <c r="F332" s="192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</row>
    <row r="333" spans="1:19" s="191" customFormat="1" ht="12.75">
      <c r="A333" s="155"/>
      <c r="B333" s="155"/>
      <c r="E333" s="192"/>
      <c r="F333" s="192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</row>
    <row r="334" spans="1:19" s="191" customFormat="1" ht="12.75">
      <c r="A334" s="155"/>
      <c r="B334" s="155"/>
      <c r="E334" s="192"/>
      <c r="F334" s="192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</row>
    <row r="335" spans="1:19" s="191" customFormat="1" ht="12.75">
      <c r="A335" s="155"/>
      <c r="B335" s="155"/>
      <c r="E335" s="192"/>
      <c r="F335" s="192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</row>
    <row r="336" spans="1:19" s="191" customFormat="1" ht="12.75">
      <c r="A336" s="155"/>
      <c r="B336" s="155"/>
      <c r="E336" s="192"/>
      <c r="F336" s="192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</row>
    <row r="337" spans="1:19" s="191" customFormat="1" ht="12.75">
      <c r="A337" s="155"/>
      <c r="B337" s="155"/>
      <c r="E337" s="192"/>
      <c r="F337" s="192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</row>
    <row r="338" spans="1:19" s="191" customFormat="1" ht="12.75">
      <c r="A338" s="155"/>
      <c r="B338" s="155"/>
      <c r="E338" s="192"/>
      <c r="F338" s="192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</row>
    <row r="339" spans="1:19" s="191" customFormat="1" ht="12.75">
      <c r="A339" s="155"/>
      <c r="B339" s="155"/>
      <c r="E339" s="192"/>
      <c r="F339" s="192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</row>
    <row r="340" spans="1:19" s="191" customFormat="1" ht="12.75">
      <c r="A340" s="155"/>
      <c r="B340" s="155"/>
      <c r="E340" s="192"/>
      <c r="F340" s="192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</row>
    <row r="341" spans="1:19" s="191" customFormat="1" ht="12.75">
      <c r="A341" s="155"/>
      <c r="B341" s="155"/>
      <c r="E341" s="192"/>
      <c r="F341" s="192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</row>
    <row r="342" spans="1:19" s="191" customFormat="1" ht="12.75">
      <c r="A342" s="155"/>
      <c r="B342" s="155"/>
      <c r="E342" s="192"/>
      <c r="F342" s="192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</row>
    <row r="343" spans="1:19" s="191" customFormat="1" ht="12.75">
      <c r="A343" s="155"/>
      <c r="B343" s="155"/>
      <c r="E343" s="192"/>
      <c r="F343" s="192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</row>
    <row r="344" spans="1:19" s="191" customFormat="1" ht="12.75">
      <c r="A344" s="155"/>
      <c r="B344" s="155"/>
      <c r="E344" s="192"/>
      <c r="F344" s="192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</row>
    <row r="345" spans="1:19" s="191" customFormat="1" ht="12.75">
      <c r="A345" s="155"/>
      <c r="B345" s="155"/>
      <c r="E345" s="192"/>
      <c r="F345" s="192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</row>
    <row r="346" spans="1:19" s="191" customFormat="1" ht="12.75">
      <c r="A346" s="155"/>
      <c r="B346" s="155"/>
      <c r="E346" s="192"/>
      <c r="F346" s="192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</row>
    <row r="347" spans="1:19" s="191" customFormat="1" ht="12.75">
      <c r="A347" s="155"/>
      <c r="B347" s="155"/>
      <c r="E347" s="192"/>
      <c r="F347" s="192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</row>
    <row r="348" spans="1:19" s="191" customFormat="1" ht="12.75">
      <c r="A348" s="155"/>
      <c r="B348" s="155"/>
      <c r="E348" s="192"/>
      <c r="F348" s="192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2019-06-03T13:29:41Z</cp:lastPrinted>
  <dcterms:created xsi:type="dcterms:W3CDTF">2004-10-20T08:35:41Z</dcterms:created>
  <dcterms:modified xsi:type="dcterms:W3CDTF">2019-06-03T13:29:47Z</dcterms:modified>
  <cp:category/>
  <cp:version/>
  <cp:contentType/>
  <cp:contentStatus/>
</cp:coreProperties>
</file>